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805" windowHeight="13845" activeTab="0"/>
  </bookViews>
  <sheets>
    <sheet name="Instructions" sheetId="1" r:id="rId1"/>
    <sheet name="Summary" sheetId="2" r:id="rId2"/>
    <sheet name="70cm" sheetId="3" r:id="rId3"/>
    <sheet name="23cm" sheetId="4" r:id="rId4"/>
    <sheet name="13cm" sheetId="5" r:id="rId5"/>
    <sheet name="9cm" sheetId="6" r:id="rId6"/>
    <sheet name="6cm" sheetId="7" r:id="rId7"/>
    <sheet name="3cm" sheetId="8" r:id="rId8"/>
    <sheet name="1.2cm" sheetId="9" r:id="rId9"/>
    <sheet name="0.6cm" sheetId="10" r:id="rId10"/>
    <sheet name="0.4cm" sheetId="11" r:id="rId11"/>
    <sheet name="4m" sheetId="12" r:id="rId12"/>
    <sheet name="2m" sheetId="13" r:id="rId13"/>
  </sheets>
  <definedNames>
    <definedName name="_xlnm.Print_Area" localSheetId="10">'0.4cm'!$A$1:$P$41</definedName>
    <definedName name="_xlnm.Print_Area" localSheetId="9">'0.6cm'!$A$1:$P$41</definedName>
    <definedName name="_xlnm.Print_Area" localSheetId="8">'1.2cm'!$A$1:$P$41</definedName>
    <definedName name="_xlnm.Print_Area" localSheetId="4">'13cm'!$A$1:$P$41</definedName>
    <definedName name="_xlnm.Print_Area" localSheetId="3">'23cm'!$A$1:$P$41</definedName>
    <definedName name="_xlnm.Print_Area" localSheetId="12">'2m'!$A$1:$P$41</definedName>
    <definedName name="_xlnm.Print_Area" localSheetId="7">'3cm'!$A$1:$P$41</definedName>
    <definedName name="_xlnm.Print_Area" localSheetId="11">'4m'!$A$1:$P$41</definedName>
    <definedName name="_xlnm.Print_Area" localSheetId="6">'6cm'!$A$1:$P$41</definedName>
    <definedName name="_xlnm.Print_Area" localSheetId="2">'70cm'!$A$1:$P$41</definedName>
    <definedName name="_xlnm.Print_Area" localSheetId="5">'9cm'!$A$1:$P$41</definedName>
    <definedName name="_xlnm.Print_Area" localSheetId="0">'Instructions'!$B$3:$D$47</definedName>
    <definedName name="_xlnm.Print_Area" localSheetId="1">'Summary'!$A$1:$F$50</definedName>
  </definedNames>
  <calcPr fullCalcOnLoad="1"/>
</workbook>
</file>

<file path=xl/sharedStrings.xml><?xml version="1.0" encoding="utf-8"?>
<sst xmlns="http://schemas.openxmlformats.org/spreadsheetml/2006/main" count="2509" uniqueCount="188">
  <si>
    <t>001</t>
  </si>
  <si>
    <t>002</t>
  </si>
  <si>
    <t>003</t>
  </si>
  <si>
    <t>004</t>
  </si>
  <si>
    <t>005</t>
  </si>
  <si>
    <t>006</t>
  </si>
  <si>
    <t>007</t>
  </si>
  <si>
    <t>008</t>
  </si>
  <si>
    <t>009</t>
  </si>
  <si>
    <t>010</t>
  </si>
  <si>
    <t>011</t>
  </si>
  <si>
    <t>012</t>
  </si>
  <si>
    <t>013</t>
  </si>
  <si>
    <t>014</t>
  </si>
  <si>
    <t>015</t>
  </si>
  <si>
    <t>016</t>
  </si>
  <si>
    <t>017</t>
  </si>
  <si>
    <t>018</t>
  </si>
  <si>
    <t>019</t>
  </si>
  <si>
    <t>020</t>
  </si>
  <si>
    <t>Longitude</t>
  </si>
  <si>
    <t>Latitude</t>
  </si>
  <si>
    <t>A</t>
  </si>
  <si>
    <t>B</t>
  </si>
  <si>
    <t>L</t>
  </si>
  <si>
    <t>E</t>
  </si>
  <si>
    <t>D</t>
  </si>
  <si>
    <t>Dcond</t>
  </si>
  <si>
    <t>F1cond</t>
  </si>
  <si>
    <t>F2cond</t>
  </si>
  <si>
    <t>F3cond</t>
  </si>
  <si>
    <t>R</t>
  </si>
  <si>
    <t>Rint   km</t>
  </si>
  <si>
    <t>Local Lat</t>
  </si>
  <si>
    <t>Dist Lat</t>
  </si>
  <si>
    <t>Diff Long</t>
  </si>
  <si>
    <t>Path Rad</t>
  </si>
  <si>
    <t>Bearing</t>
  </si>
  <si>
    <t>Deg/Rad :</t>
  </si>
  <si>
    <t xml:space="preserve"> Locator</t>
  </si>
  <si>
    <t>Back</t>
  </si>
  <si>
    <t>UTC</t>
  </si>
  <si>
    <t>021</t>
  </si>
  <si>
    <t>022</t>
  </si>
  <si>
    <t>023</t>
  </si>
  <si>
    <t>024</t>
  </si>
  <si>
    <t>025</t>
  </si>
  <si>
    <t>Locator :</t>
  </si>
  <si>
    <t>QTH locator</t>
  </si>
  <si>
    <t>026</t>
  </si>
  <si>
    <t>027</t>
  </si>
  <si>
    <t>028</t>
  </si>
  <si>
    <t>029</t>
  </si>
  <si>
    <t>030</t>
  </si>
  <si>
    <t>031</t>
  </si>
  <si>
    <t>032</t>
  </si>
  <si>
    <t>033</t>
  </si>
  <si>
    <t>034</t>
  </si>
  <si>
    <t>035</t>
  </si>
  <si>
    <t>036</t>
  </si>
  <si>
    <t>037</t>
  </si>
  <si>
    <t>038</t>
  </si>
  <si>
    <t>039</t>
  </si>
  <si>
    <t>040</t>
  </si>
  <si>
    <t>dx</t>
  </si>
  <si>
    <t>call</t>
  </si>
  <si>
    <t>locator</t>
  </si>
  <si>
    <t>041</t>
  </si>
  <si>
    <t>042</t>
  </si>
  <si>
    <t>043</t>
  </si>
  <si>
    <t>044</t>
  </si>
  <si>
    <t>045</t>
  </si>
  <si>
    <t>046</t>
  </si>
  <si>
    <t>047</t>
  </si>
  <si>
    <t>048</t>
  </si>
  <si>
    <t>049</t>
  </si>
  <si>
    <t>050</t>
  </si>
  <si>
    <t xml:space="preserve"> cm</t>
  </si>
  <si>
    <t>Call:</t>
  </si>
  <si>
    <t>ATV CONTEST LOG  70 cm</t>
  </si>
  <si>
    <t>ATV CONTEST LOG 23 cm</t>
  </si>
  <si>
    <t>ATV CONTEST LOG 13 cm</t>
  </si>
  <si>
    <t>ATV CONTEST LOG 3 cm</t>
  </si>
  <si>
    <t>ATV CONTEST LOG 6 cm</t>
  </si>
  <si>
    <t>1,2</t>
  </si>
  <si>
    <t>ATV CONTEST LOG 1.2 cm</t>
  </si>
  <si>
    <t xml:space="preserve"> </t>
  </si>
  <si>
    <t>9 cm</t>
  </si>
  <si>
    <t>6 cm</t>
  </si>
  <si>
    <t>70 cm</t>
  </si>
  <si>
    <t>23 cm</t>
  </si>
  <si>
    <t>13 cm</t>
  </si>
  <si>
    <t>3 cm</t>
  </si>
  <si>
    <t>ATV Contest - Summary sheet</t>
  </si>
  <si>
    <t>Best DX</t>
  </si>
  <si>
    <t>km</t>
  </si>
  <si>
    <t>Score</t>
  </si>
  <si>
    <t>Stations</t>
  </si>
  <si>
    <t xml:space="preserve">   </t>
  </si>
  <si>
    <t xml:space="preserve">2) </t>
  </si>
  <si>
    <t xml:space="preserve">3) </t>
  </si>
  <si>
    <t>1)</t>
  </si>
  <si>
    <t xml:space="preserve">4) </t>
  </si>
  <si>
    <t>Call</t>
  </si>
  <si>
    <t>Band:</t>
  </si>
  <si>
    <t>Multiplier:</t>
  </si>
  <si>
    <t>Code</t>
  </si>
  <si>
    <t>ATV CONTEST LOG 9 cm</t>
  </si>
  <si>
    <t>Code:</t>
  </si>
  <si>
    <t xml:space="preserve">Code: </t>
  </si>
  <si>
    <t>1,2 cm</t>
  </si>
  <si>
    <t>0,6 cm</t>
  </si>
  <si>
    <t>ATV CONTEST LOG 0.6 cm</t>
  </si>
  <si>
    <t>http://k7fry.com/grid/</t>
  </si>
  <si>
    <t>0,4 cm</t>
  </si>
  <si>
    <t>ATV CONTEST LOG 0.4 cm</t>
  </si>
  <si>
    <t>ATV CONTEST LOG  4 m (UK only)</t>
  </si>
  <si>
    <t xml:space="preserve"> m</t>
  </si>
  <si>
    <t>ATV CONTEST LOG  2 m (UK only)</t>
  </si>
  <si>
    <t>total km's</t>
  </si>
  <si>
    <t>nr. QSO's</t>
  </si>
  <si>
    <t>https://iaru-r1.org/images/VHF/atv/IARU_ATV_contest_rules_version_2015.pdf</t>
  </si>
  <si>
    <t>Note:</t>
  </si>
  <si>
    <t>This IARU ATV contest log may be translated to other languages.</t>
  </si>
  <si>
    <t>However, the formulas and positions of cells should not be changed.</t>
  </si>
  <si>
    <t>Dear Contester,</t>
  </si>
  <si>
    <t>This spreadsheet should be used to log and submit your entry for the IARU Region 1 ATV contest.</t>
  </si>
  <si>
    <t>Check the latest IARU ATV contest regulations, especially for details of the four digit code.</t>
  </si>
  <si>
    <t>The spreadsheet calculates correctly with 6, 8 or 10 character locators. Mixed formats can be used.</t>
  </si>
  <si>
    <t>The exact position of the station in the square will influence the actual distance.</t>
  </si>
  <si>
    <t>Your exact location can be found for example in the following website:</t>
  </si>
  <si>
    <t>This spreadsheet can also be used for subregional ATV contests, subject to acceptance by your local ATV contest manager.</t>
  </si>
  <si>
    <t>Proceed with following steps to fill in the document:</t>
  </si>
  <si>
    <t>When opening this document, macros should be enabled to alow all the features to work.</t>
  </si>
  <si>
    <t xml:space="preserve">Save the file as ATV_yourcall_YYYYMMDD at a file location you can find again. </t>
  </si>
  <si>
    <r>
      <t xml:space="preserve">During usage: </t>
    </r>
    <r>
      <rPr>
        <b/>
        <sz val="10"/>
        <rFont val="Arial"/>
        <family val="2"/>
      </rPr>
      <t>save</t>
    </r>
    <r>
      <rPr>
        <sz val="10"/>
        <rFont val="Arial"/>
        <family val="2"/>
      </rPr>
      <t xml:space="preserve"> to prevent loss of data.</t>
    </r>
  </si>
  <si>
    <t>Summary sheet:</t>
  </si>
  <si>
    <t>Fill in your personal details on summary sheet before the contest.</t>
  </si>
  <si>
    <t>Fill in only fields in white background.</t>
  </si>
  <si>
    <t>Light yellow fields are automatically computed.</t>
  </si>
  <si>
    <t>There are tabs for each band:</t>
  </si>
  <si>
    <t>During the contest, fill in the logs per band.</t>
  </si>
  <si>
    <t>Remember to fill in the time in UTC!</t>
  </si>
  <si>
    <t>After the contest, check for 'strange' calculated data and once you have everyting correct filled in, complete the summary sheet with the date and your name (at the bottom of the sheet).</t>
  </si>
  <si>
    <t>SAVE!</t>
  </si>
  <si>
    <t>Send the file to your local ATV contest manager before the closing date and ask for confirmation of receipt.</t>
  </si>
  <si>
    <t>Email address of your local ATV manager:</t>
  </si>
  <si>
    <t>If you do not have a local ATV contest manager, send it directly to the IARU ATV contest manager.</t>
  </si>
  <si>
    <t xml:space="preserve">Email address of the IARU ATV manager: </t>
  </si>
  <si>
    <t>Good luck with the contest !</t>
  </si>
  <si>
    <t>Version 4 - 2019</t>
  </si>
  <si>
    <t>contests@batc.tv</t>
  </si>
  <si>
    <t>Contest date</t>
  </si>
  <si>
    <t>Name</t>
  </si>
  <si>
    <t>Address</t>
  </si>
  <si>
    <t>City, ZIP code, country</t>
  </si>
  <si>
    <t>E-mail address</t>
  </si>
  <si>
    <t>Four digit code used</t>
  </si>
  <si>
    <t>4 m (UK only)</t>
  </si>
  <si>
    <t>2 m (UK only)</t>
  </si>
  <si>
    <t>average</t>
  </si>
  <si>
    <t>2 m UK only)</t>
  </si>
  <si>
    <t>Date</t>
  </si>
  <si>
    <t>Signature (name)</t>
  </si>
  <si>
    <t>I hereby declare that I followed the rules and the spirit of the contest</t>
  </si>
  <si>
    <t>Furthermore I declare that I am familiar with the processing of personal data as indicated below</t>
  </si>
  <si>
    <t>Date:</t>
  </si>
  <si>
    <t>Time</t>
  </si>
  <si>
    <t>Rprt.+ Seq.</t>
  </si>
  <si>
    <t>Comments</t>
  </si>
  <si>
    <t>Distance</t>
  </si>
  <si>
    <t>Points</t>
  </si>
  <si>
    <t>Heading</t>
  </si>
  <si>
    <t>worked</t>
  </si>
  <si>
    <t>received</t>
  </si>
  <si>
    <t>sent</t>
  </si>
  <si>
    <t>(own)</t>
  </si>
  <si>
    <t>(other)</t>
  </si>
  <si>
    <t>Total:</t>
  </si>
  <si>
    <t>P</t>
  </si>
  <si>
    <t>After submission, this log will be stored and processed by National and International ATV Contest Managers.</t>
  </si>
  <si>
    <t>The Contest Managers undertake to protect the data in accordance with EU or national regulations (whichever is the most restrictive).</t>
  </si>
  <si>
    <t xml:space="preserve">By submission of the log, the participant agrees to this processing, and also agrees to the publication of summaries of the contest results </t>
  </si>
  <si>
    <t>on relevant websites and printed media.</t>
  </si>
  <si>
    <t>Total IARU Points</t>
  </si>
  <si>
    <t>QSOs</t>
  </si>
  <si>
    <t>Total km</t>
  </si>
  <si>
    <t>atv@iaru-r1.org</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</si>
</sst>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Red]0"/>
    <numFmt numFmtId="181" formatCode="[$-413]d/mmm/yyyy;@"/>
    <numFmt numFmtId="182" formatCode="dddd&quot;, &quot;mmmm\ dd&quot;, &quot;yyyy"/>
    <numFmt numFmtId="183" formatCode="d\ mmmm\ yyyy;@"/>
    <numFmt numFmtId="184" formatCode="[$-809]dd\ mmmm\ yyyy"/>
    <numFmt numFmtId="185" formatCode="[$-F800]dddd\,\ mmmm\ dd\,\ yyyy"/>
    <numFmt numFmtId="186" formatCode="h:mm;@"/>
    <numFmt numFmtId="187" formatCode="[$-413]dddd\ d\ mmmm\ yyyy"/>
    <numFmt numFmtId="188" formatCode="&quot;Ja&quot;;&quot;Ja&quot;;&quot;Nee&quot;"/>
    <numFmt numFmtId="189" formatCode="&quot;Waar&quot;;&quot;Waar&quot;;&quot;Niet waar&quot;"/>
    <numFmt numFmtId="190" formatCode="&quot;Aan&quot;;&quot;Aan&quot;;&quot;Uit&quot;"/>
    <numFmt numFmtId="191" formatCode="[$€-2]\ #.##000_);[Red]\([$€-2]\ #.##000\)"/>
  </numFmts>
  <fonts count="54">
    <font>
      <sz val="10"/>
      <name val="Arial"/>
      <family val="0"/>
    </font>
    <font>
      <sz val="11"/>
      <color indexed="8"/>
      <name val="Calibri"/>
      <family val="2"/>
    </font>
    <font>
      <sz val="18"/>
      <name val="Arial"/>
      <family val="2"/>
    </font>
    <font>
      <sz val="12"/>
      <name val="Arial"/>
      <family val="2"/>
    </font>
    <font>
      <b/>
      <sz val="12"/>
      <name val="Arial"/>
      <family val="2"/>
    </font>
    <font>
      <b/>
      <sz val="18"/>
      <name val="Arial"/>
      <family val="2"/>
    </font>
    <font>
      <b/>
      <sz val="16"/>
      <name val="Arial"/>
      <family val="2"/>
    </font>
    <font>
      <b/>
      <sz val="14"/>
      <name val="Arial"/>
      <family val="2"/>
    </font>
    <font>
      <sz val="14"/>
      <name val="Arial"/>
      <family val="2"/>
    </font>
    <font>
      <u val="single"/>
      <sz val="10"/>
      <color indexed="12"/>
      <name val="Arial"/>
      <family val="2"/>
    </font>
    <font>
      <b/>
      <sz val="20"/>
      <name val="Arial"/>
      <family val="2"/>
    </font>
    <font>
      <b/>
      <sz val="14"/>
      <color indexed="12"/>
      <name val="Arial"/>
      <family val="2"/>
    </font>
    <font>
      <b/>
      <sz val="14"/>
      <color indexed="39"/>
      <name val="Arial"/>
      <family val="2"/>
    </font>
    <font>
      <b/>
      <sz val="10"/>
      <name val="Arial"/>
      <family val="2"/>
    </font>
    <font>
      <b/>
      <sz val="14"/>
      <color indexed="8"/>
      <name val="Arial"/>
      <family val="2"/>
    </font>
    <font>
      <sz val="8"/>
      <name val="Arial"/>
      <family val="2"/>
    </font>
    <font>
      <b/>
      <sz val="20"/>
      <color indexed="9"/>
      <name val="Arial"/>
      <family val="2"/>
    </font>
    <font>
      <i/>
      <sz val="10"/>
      <name val="Arial"/>
      <family val="2"/>
    </font>
    <font>
      <u val="single"/>
      <sz val="7"/>
      <color indexed="36"/>
      <name val="Arial"/>
      <family val="2"/>
    </font>
    <font>
      <sz val="12"/>
      <color indexed="12"/>
      <name val="Arial"/>
      <family val="2"/>
    </font>
    <font>
      <sz val="14"/>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medium"/>
      <right style="thin"/>
      <top/>
      <bottom style="medium"/>
    </border>
    <border>
      <left style="thin"/>
      <right style="thin"/>
      <top/>
      <bottom style="medium"/>
    </border>
    <border>
      <left/>
      <right/>
      <top style="medium"/>
      <bottom/>
    </border>
    <border>
      <left style="thin"/>
      <right style="thin"/>
      <top style="medium"/>
      <bottom/>
    </border>
    <border>
      <left/>
      <right/>
      <top/>
      <bottom style="medium"/>
    </border>
    <border>
      <left/>
      <right style="thin"/>
      <top/>
      <bottom style="thin"/>
    </border>
    <border>
      <left>
        <color indexed="63"/>
      </left>
      <right style="thin"/>
      <top>
        <color indexed="63"/>
      </top>
      <bottom>
        <color indexed="63"/>
      </bottom>
    </border>
    <border>
      <left/>
      <right/>
      <top/>
      <bottom style="thin"/>
    </border>
    <border>
      <left style="thin"/>
      <right style="medium"/>
      <top style="medium"/>
      <bottom/>
    </border>
    <border>
      <left style="thin"/>
      <right style="medium"/>
      <top/>
      <bottom style="medium"/>
    </border>
    <border>
      <left style="thin"/>
      <right/>
      <top/>
      <bottom style="thin"/>
    </border>
    <border>
      <left style="thin"/>
      <right style="thin"/>
      <top/>
      <bottom style="thin"/>
    </border>
    <border>
      <left style="thin"/>
      <right style="thin"/>
      <top style="thin"/>
      <bottom/>
    </border>
    <border>
      <left style="thin"/>
      <right>
        <color indexed="63"/>
      </right>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border>
    <border>
      <left>
        <color indexed="63"/>
      </left>
      <right style="thin"/>
      <top/>
      <bottom style="medium"/>
    </border>
    <border>
      <left style="thin"/>
      <right>
        <color indexed="63"/>
      </right>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Alignment="1">
      <alignment/>
    </xf>
    <xf numFmtId="0" fontId="0" fillId="33" borderId="0" xfId="0"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7" fillId="33" borderId="0" xfId="0" applyFont="1" applyFill="1" applyBorder="1" applyAlignment="1" applyProtection="1">
      <alignment horizontal="left"/>
      <protection/>
    </xf>
    <xf numFmtId="0" fontId="0" fillId="34" borderId="0" xfId="60" applyFill="1" applyProtection="1">
      <alignment/>
      <protection/>
    </xf>
    <xf numFmtId="0" fontId="17" fillId="34" borderId="0" xfId="60" applyFont="1" applyFill="1" applyProtection="1">
      <alignment/>
      <protection/>
    </xf>
    <xf numFmtId="0" fontId="0" fillId="34" borderId="0" xfId="60" applyFont="1" applyFill="1" applyProtection="1">
      <alignment/>
      <protection/>
    </xf>
    <xf numFmtId="0" fontId="0" fillId="33" borderId="0" xfId="0" applyFill="1" applyAlignment="1" applyProtection="1">
      <alignment horizontal="center"/>
      <protection/>
    </xf>
    <xf numFmtId="0" fontId="0" fillId="33" borderId="0" xfId="0" applyFill="1" applyBorder="1" applyAlignment="1" applyProtection="1">
      <alignment/>
      <protection/>
    </xf>
    <xf numFmtId="0" fontId="5" fillId="33" borderId="0" xfId="0" applyFont="1" applyFill="1" applyAlignment="1" applyProtection="1">
      <alignment/>
      <protection/>
    </xf>
    <xf numFmtId="0" fontId="2" fillId="33" borderId="0" xfId="0" applyFont="1" applyFill="1" applyBorder="1" applyAlignment="1" applyProtection="1">
      <alignment horizontal="center"/>
      <protection/>
    </xf>
    <xf numFmtId="0" fontId="5" fillId="33" borderId="0" xfId="0" applyFont="1" applyFill="1" applyAlignment="1" applyProtection="1">
      <alignment horizontal="center"/>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4"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7" fillId="33" borderId="10" xfId="0" applyNumberFormat="1"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4" fillId="33" borderId="0" xfId="0" applyFont="1" applyFill="1" applyAlignment="1" applyProtection="1">
      <alignment horizontal="center"/>
      <protection/>
    </xf>
    <xf numFmtId="0" fontId="3" fillId="33" borderId="0" xfId="0" applyFont="1" applyFill="1" applyBorder="1" applyAlignment="1" applyProtection="1">
      <alignment/>
      <protection/>
    </xf>
    <xf numFmtId="0" fontId="4" fillId="33" borderId="11" xfId="0" applyFont="1" applyFill="1" applyBorder="1" applyAlignment="1" applyProtection="1">
      <alignment/>
      <protection/>
    </xf>
    <xf numFmtId="0" fontId="4" fillId="33" borderId="12"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4" fillId="33" borderId="14"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13" fillId="33" borderId="13" xfId="0" applyFont="1" applyFill="1" applyBorder="1" applyAlignment="1" applyProtection="1">
      <alignment/>
      <protection/>
    </xf>
    <xf numFmtId="0" fontId="0" fillId="33" borderId="0" xfId="0" applyFill="1" applyBorder="1" applyAlignment="1" applyProtection="1">
      <alignment/>
      <protection locked="0"/>
    </xf>
    <xf numFmtId="0" fontId="7" fillId="33" borderId="10" xfId="0" applyFont="1" applyFill="1" applyBorder="1" applyAlignment="1" applyProtection="1">
      <alignment horizontal="center"/>
      <protection/>
    </xf>
    <xf numFmtId="49" fontId="3" fillId="33" borderId="17" xfId="0" applyNumberFormat="1" applyFont="1" applyFill="1" applyBorder="1" applyAlignment="1" applyProtection="1">
      <alignment horizontal="center"/>
      <protection/>
    </xf>
    <xf numFmtId="49" fontId="3" fillId="33" borderId="10" xfId="0" applyNumberFormat="1"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0" xfId="0" applyFont="1" applyFill="1" applyAlignment="1" applyProtection="1">
      <alignment/>
      <protection/>
    </xf>
    <xf numFmtId="0" fontId="8" fillId="33" borderId="0" xfId="0" applyFont="1" applyFill="1" applyAlignment="1" applyProtection="1">
      <alignment/>
      <protection/>
    </xf>
    <xf numFmtId="0" fontId="7" fillId="33" borderId="0" xfId="0" applyFont="1" applyFill="1" applyAlignment="1" applyProtection="1">
      <alignment horizontal="center"/>
      <protection/>
    </xf>
    <xf numFmtId="0" fontId="11" fillId="33" borderId="0" xfId="0" applyFont="1" applyFill="1" applyAlignment="1" applyProtection="1">
      <alignment/>
      <protection/>
    </xf>
    <xf numFmtId="0" fontId="11" fillId="33" borderId="0" xfId="0" applyFont="1" applyFill="1" applyAlignment="1" applyProtection="1">
      <alignment/>
      <protection/>
    </xf>
    <xf numFmtId="0" fontId="7" fillId="33" borderId="18" xfId="0" applyFont="1" applyFill="1" applyBorder="1" applyAlignment="1" applyProtection="1">
      <alignment/>
      <protection/>
    </xf>
    <xf numFmtId="0" fontId="7" fillId="33" borderId="0" xfId="0" applyFont="1" applyFill="1" applyBorder="1" applyAlignment="1" applyProtection="1">
      <alignment/>
      <protection/>
    </xf>
    <xf numFmtId="0" fontId="7" fillId="33" borderId="18" xfId="0" applyFont="1" applyFill="1" applyBorder="1" applyAlignment="1" applyProtection="1">
      <alignment horizontal="left"/>
      <protection/>
    </xf>
    <xf numFmtId="0" fontId="7" fillId="33" borderId="0" xfId="0" applyFont="1" applyFill="1" applyAlignment="1" applyProtection="1">
      <alignment/>
      <protection/>
    </xf>
    <xf numFmtId="0" fontId="7" fillId="33" borderId="19" xfId="0" applyFont="1" applyFill="1" applyBorder="1" applyAlignment="1" applyProtection="1">
      <alignment horizontal="left"/>
      <protection/>
    </xf>
    <xf numFmtId="0" fontId="7" fillId="33" borderId="0" xfId="0" applyFont="1" applyFill="1" applyAlignment="1" applyProtection="1">
      <alignment/>
      <protection/>
    </xf>
    <xf numFmtId="1" fontId="12" fillId="33" borderId="0" xfId="0" applyNumberFormat="1" applyFont="1" applyFill="1" applyBorder="1" applyAlignment="1" applyProtection="1">
      <alignment/>
      <protection/>
    </xf>
    <xf numFmtId="0" fontId="7" fillId="33" borderId="0" xfId="0" applyFont="1" applyFill="1" applyAlignment="1" applyProtection="1">
      <alignment horizontal="left"/>
      <protection/>
    </xf>
    <xf numFmtId="0" fontId="0" fillId="33" borderId="0" xfId="0" applyFill="1" applyAlignment="1" applyProtection="1">
      <alignment/>
      <protection/>
    </xf>
    <xf numFmtId="0" fontId="0" fillId="33" borderId="0" xfId="0" applyFill="1" applyAlignment="1" applyProtection="1">
      <alignment horizontal="right"/>
      <protection/>
    </xf>
    <xf numFmtId="49" fontId="11" fillId="33" borderId="10" xfId="0" applyNumberFormat="1" applyFont="1" applyFill="1" applyBorder="1" applyAlignment="1" applyProtection="1">
      <alignment horizontal="center"/>
      <protection locked="0"/>
    </xf>
    <xf numFmtId="0" fontId="0" fillId="33" borderId="0" xfId="0" applyFill="1" applyAlignment="1" applyProtection="1">
      <alignment/>
      <protection locked="0"/>
    </xf>
    <xf numFmtId="0" fontId="4" fillId="33" borderId="11"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1" fontId="0" fillId="33" borderId="0" xfId="0" applyNumberFormat="1" applyFill="1" applyAlignment="1" applyProtection="1">
      <alignment/>
      <protection locked="0"/>
    </xf>
    <xf numFmtId="0" fontId="0" fillId="33" borderId="0" xfId="0" applyFill="1" applyAlignment="1" applyProtection="1">
      <alignment horizontal="center"/>
      <protection locked="0"/>
    </xf>
    <xf numFmtId="1" fontId="3" fillId="35" borderId="10" xfId="0" applyNumberFormat="1" applyFont="1" applyFill="1" applyBorder="1" applyAlignment="1" applyProtection="1">
      <alignment horizontal="right"/>
      <protection/>
    </xf>
    <xf numFmtId="1" fontId="3" fillId="35" borderId="22" xfId="0" applyNumberFormat="1" applyFont="1" applyFill="1" applyBorder="1" applyAlignment="1" applyProtection="1">
      <alignment horizontal="right"/>
      <protection/>
    </xf>
    <xf numFmtId="16" fontId="19" fillId="33" borderId="23" xfId="0" applyNumberFormat="1" applyFont="1" applyFill="1" applyBorder="1" applyAlignment="1" applyProtection="1">
      <alignment horizontal="center"/>
      <protection locked="0"/>
    </xf>
    <xf numFmtId="49" fontId="19" fillId="33" borderId="23" xfId="0" applyNumberFormat="1" applyFont="1" applyFill="1" applyBorder="1" applyAlignment="1" applyProtection="1">
      <alignment horizontal="center"/>
      <protection locked="0"/>
    </xf>
    <xf numFmtId="0" fontId="19" fillId="33" borderId="22" xfId="0" applyFont="1" applyFill="1" applyBorder="1" applyAlignment="1" applyProtection="1">
      <alignment/>
      <protection locked="0"/>
    </xf>
    <xf numFmtId="16" fontId="19" fillId="33" borderId="10" xfId="0" applyNumberFormat="1" applyFont="1" applyFill="1" applyBorder="1" applyAlignment="1" applyProtection="1">
      <alignment horizontal="center"/>
      <protection locked="0"/>
    </xf>
    <xf numFmtId="49" fontId="19" fillId="33" borderId="10" xfId="0" applyNumberFormat="1" applyFont="1" applyFill="1" applyBorder="1" applyAlignment="1" applyProtection="1">
      <alignment horizontal="center"/>
      <protection locked="0"/>
    </xf>
    <xf numFmtId="0" fontId="19" fillId="33" borderId="1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49" fontId="19" fillId="33" borderId="17" xfId="0" applyNumberFormat="1" applyFont="1" applyFill="1" applyBorder="1" applyAlignment="1" applyProtection="1">
      <alignment horizontal="center"/>
      <protection locked="0"/>
    </xf>
    <xf numFmtId="49" fontId="19" fillId="33" borderId="10" xfId="0" applyNumberFormat="1" applyFont="1" applyFill="1" applyBorder="1" applyAlignment="1" applyProtection="1">
      <alignment horizontal="left"/>
      <protection locked="0"/>
    </xf>
    <xf numFmtId="49" fontId="19" fillId="33" borderId="24" xfId="0" applyNumberFormat="1" applyFont="1" applyFill="1" applyBorder="1" applyAlignment="1" applyProtection="1">
      <alignment horizontal="left"/>
      <protection locked="0"/>
    </xf>
    <xf numFmtId="1" fontId="14" fillId="35" borderId="10" xfId="0" applyNumberFormat="1" applyFont="1" applyFill="1" applyBorder="1" applyAlignment="1" applyProtection="1">
      <alignment horizontal="center"/>
      <protection/>
    </xf>
    <xf numFmtId="1" fontId="14" fillId="35" borderId="23" xfId="0" applyNumberFormat="1"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3" fillId="33" borderId="23" xfId="0" applyFont="1" applyFill="1" applyBorder="1" applyAlignment="1" applyProtection="1">
      <alignment/>
      <protection/>
    </xf>
    <xf numFmtId="0" fontId="19" fillId="33" borderId="23" xfId="0" applyFont="1" applyFill="1" applyBorder="1" applyAlignment="1" applyProtection="1">
      <alignment horizontal="center"/>
      <protection locked="0"/>
    </xf>
    <xf numFmtId="0" fontId="4" fillId="33" borderId="26"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3" borderId="27" xfId="0" applyFont="1" applyFill="1" applyBorder="1" applyAlignment="1" applyProtection="1">
      <alignment/>
      <protection/>
    </xf>
    <xf numFmtId="0" fontId="4" fillId="33" borderId="14" xfId="0" applyFont="1" applyFill="1" applyBorder="1" applyAlignment="1" applyProtection="1">
      <alignment/>
      <protection/>
    </xf>
    <xf numFmtId="0" fontId="4" fillId="33" borderId="28" xfId="0" applyFont="1" applyFill="1" applyBorder="1" applyAlignment="1" applyProtection="1">
      <alignment horizontal="center"/>
      <protection/>
    </xf>
    <xf numFmtId="0" fontId="4" fillId="33" borderId="29" xfId="0" applyFont="1" applyFill="1" applyBorder="1" applyAlignment="1" applyProtection="1">
      <alignment horizontal="center"/>
      <protection/>
    </xf>
    <xf numFmtId="0" fontId="3" fillId="35" borderId="10"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0" fillId="0" borderId="0" xfId="60" applyFont="1" applyFill="1" applyProtection="1">
      <alignment/>
      <protection/>
    </xf>
    <xf numFmtId="0" fontId="0" fillId="34" borderId="0" xfId="60" applyFill="1" applyAlignment="1" applyProtection="1">
      <alignment wrapText="1"/>
      <protection/>
    </xf>
    <xf numFmtId="0" fontId="0" fillId="34" borderId="0" xfId="60" applyFont="1" applyFill="1" applyAlignment="1" applyProtection="1">
      <alignment wrapText="1"/>
      <protection/>
    </xf>
    <xf numFmtId="0" fontId="0" fillId="36" borderId="0" xfId="60" applyFont="1" applyFill="1" applyAlignment="1" applyProtection="1">
      <alignment wrapText="1"/>
      <protection/>
    </xf>
    <xf numFmtId="0" fontId="0" fillId="34" borderId="0" xfId="60" applyFont="1" applyFill="1" applyAlignment="1" applyProtection="1">
      <alignment vertical="top"/>
      <protection/>
    </xf>
    <xf numFmtId="0" fontId="7" fillId="33" borderId="0" xfId="0" applyFont="1" applyFill="1" applyBorder="1" applyAlignment="1" applyProtection="1">
      <alignment/>
      <protection/>
    </xf>
    <xf numFmtId="0" fontId="7" fillId="33" borderId="0" xfId="0" applyFont="1" applyFill="1" applyAlignment="1" applyProtection="1">
      <alignment vertical="top" wrapText="1"/>
      <protection/>
    </xf>
    <xf numFmtId="0" fontId="4" fillId="33" borderId="0" xfId="0" applyFont="1" applyFill="1" applyBorder="1" applyAlignment="1" applyProtection="1">
      <alignment horizontal="left"/>
      <protection/>
    </xf>
    <xf numFmtId="0" fontId="3" fillId="33" borderId="0" xfId="0" applyFont="1" applyFill="1" applyAlignment="1" applyProtection="1">
      <alignment horizontal="center"/>
      <protection/>
    </xf>
    <xf numFmtId="0" fontId="0" fillId="33" borderId="0" xfId="60" applyFont="1" applyFill="1" applyProtection="1">
      <alignment/>
      <protection/>
    </xf>
    <xf numFmtId="0" fontId="14" fillId="35" borderId="10" xfId="0" applyFont="1" applyFill="1" applyBorder="1" applyAlignment="1" applyProtection="1">
      <alignment horizontal="center"/>
      <protection/>
    </xf>
    <xf numFmtId="0" fontId="14" fillId="35" borderId="23" xfId="0" applyFont="1" applyFill="1" applyBorder="1" applyAlignment="1" applyProtection="1">
      <alignment horizontal="center"/>
      <protection/>
    </xf>
    <xf numFmtId="0" fontId="14" fillId="35" borderId="10" xfId="0" applyFont="1" applyFill="1" applyBorder="1" applyAlignment="1" applyProtection="1">
      <alignment horizontal="left"/>
      <protection/>
    </xf>
    <xf numFmtId="0" fontId="14" fillId="35" borderId="23" xfId="0" applyFont="1" applyFill="1" applyBorder="1" applyAlignment="1" applyProtection="1">
      <alignment horizontal="left"/>
      <protection/>
    </xf>
    <xf numFmtId="0" fontId="19" fillId="33" borderId="23" xfId="0" applyFont="1" applyFill="1" applyBorder="1" applyAlignment="1" applyProtection="1">
      <alignment horizontal="left"/>
      <protection locked="0"/>
    </xf>
    <xf numFmtId="0" fontId="7" fillId="33" borderId="0" xfId="0" applyFont="1" applyFill="1" applyAlignment="1" applyProtection="1">
      <alignment horizontal="right"/>
      <protection/>
    </xf>
    <xf numFmtId="0" fontId="14" fillId="35" borderId="10" xfId="0" applyFont="1" applyFill="1" applyBorder="1" applyAlignment="1" applyProtection="1">
      <alignment horizontal="right"/>
      <protection/>
    </xf>
    <xf numFmtId="0" fontId="14" fillId="35" borderId="23" xfId="0" applyFont="1" applyFill="1" applyBorder="1" applyAlignment="1" applyProtection="1">
      <alignment horizontal="right"/>
      <protection/>
    </xf>
    <xf numFmtId="1" fontId="14" fillId="35" borderId="10" xfId="0" applyNumberFormat="1" applyFont="1" applyFill="1" applyBorder="1" applyAlignment="1" applyProtection="1">
      <alignment horizontal="right"/>
      <protection/>
    </xf>
    <xf numFmtId="0" fontId="14" fillId="35" borderId="10" xfId="0" applyNumberFormat="1" applyFont="1" applyFill="1" applyBorder="1" applyAlignment="1" applyProtection="1">
      <alignment horizontal="right"/>
      <protection/>
    </xf>
    <xf numFmtId="0" fontId="14" fillId="35" borderId="23" xfId="0" applyNumberFormat="1" applyFont="1" applyFill="1" applyBorder="1" applyAlignment="1" applyProtection="1">
      <alignment horizontal="right"/>
      <protection/>
    </xf>
    <xf numFmtId="0" fontId="0" fillId="34" borderId="31" xfId="60" applyFont="1" applyFill="1" applyBorder="1" applyProtection="1">
      <alignment/>
      <protection/>
    </xf>
    <xf numFmtId="0" fontId="0" fillId="34" borderId="32" xfId="60" applyFill="1" applyBorder="1" applyAlignment="1" applyProtection="1">
      <alignment horizontal="center"/>
      <protection/>
    </xf>
    <xf numFmtId="0" fontId="0" fillId="0" borderId="33" xfId="0" applyBorder="1" applyAlignment="1">
      <alignment/>
    </xf>
    <xf numFmtId="0" fontId="0" fillId="34" borderId="34" xfId="60" applyFont="1" applyFill="1" applyBorder="1" applyProtection="1">
      <alignment/>
      <protection/>
    </xf>
    <xf numFmtId="0" fontId="0" fillId="34" borderId="0" xfId="60" applyFill="1" applyBorder="1" applyProtection="1">
      <alignment/>
      <protection/>
    </xf>
    <xf numFmtId="0" fontId="0" fillId="34" borderId="18" xfId="60" applyFill="1" applyBorder="1" applyAlignment="1" applyProtection="1">
      <alignment wrapText="1"/>
      <protection/>
    </xf>
    <xf numFmtId="0" fontId="0" fillId="34" borderId="22" xfId="60" applyFont="1" applyFill="1" applyBorder="1" applyProtection="1">
      <alignment/>
      <protection/>
    </xf>
    <xf numFmtId="0" fontId="0" fillId="34" borderId="19" xfId="60" applyFill="1" applyBorder="1" applyProtection="1">
      <alignment/>
      <protection/>
    </xf>
    <xf numFmtId="0" fontId="0" fillId="34" borderId="17" xfId="60" applyFill="1" applyBorder="1" applyAlignment="1" applyProtection="1">
      <alignment wrapText="1"/>
      <protection/>
    </xf>
    <xf numFmtId="0" fontId="0" fillId="34" borderId="0" xfId="60" applyFill="1" applyAlignment="1" applyProtection="1">
      <alignment/>
      <protection/>
    </xf>
    <xf numFmtId="0" fontId="7" fillId="33" borderId="0" xfId="0" applyNumberFormat="1" applyFont="1" applyFill="1" applyBorder="1" applyAlignment="1" applyProtection="1">
      <alignment horizontal="left"/>
      <protection/>
    </xf>
    <xf numFmtId="0" fontId="11" fillId="33" borderId="0" xfId="0" applyNumberFormat="1" applyFont="1" applyFill="1" applyBorder="1" applyAlignment="1" applyProtection="1">
      <alignment horizontal="left"/>
      <protection/>
    </xf>
    <xf numFmtId="0" fontId="9" fillId="34" borderId="0" xfId="53" applyFill="1" applyAlignment="1" applyProtection="1">
      <alignment horizontal="center"/>
      <protection locked="0"/>
    </xf>
    <xf numFmtId="0" fontId="9" fillId="34" borderId="0" xfId="53" applyFill="1" applyAlignment="1" applyProtection="1">
      <alignment horizontal="left"/>
      <protection locked="0"/>
    </xf>
    <xf numFmtId="0" fontId="0" fillId="34" borderId="0" xfId="60" applyFill="1" applyAlignment="1" applyProtection="1">
      <alignment horizontal="center"/>
      <protection/>
    </xf>
    <xf numFmtId="0" fontId="16" fillId="37" borderId="0" xfId="0" applyFont="1" applyFill="1" applyBorder="1" applyAlignment="1" applyProtection="1">
      <alignment horizontal="center" vertical="center"/>
      <protection/>
    </xf>
    <xf numFmtId="0" fontId="11" fillId="33" borderId="35" xfId="0" applyFont="1" applyFill="1" applyBorder="1" applyAlignment="1" applyProtection="1">
      <alignment horizontal="lef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20" fillId="33" borderId="35" xfId="53" applyNumberFormat="1" applyFont="1" applyFill="1" applyBorder="1" applyAlignment="1" applyProtection="1">
      <alignment horizontal="left"/>
      <protection locked="0"/>
    </xf>
    <xf numFmtId="0" fontId="11" fillId="33" borderId="35" xfId="0" applyFont="1" applyFill="1" applyBorder="1" applyAlignment="1" applyProtection="1">
      <alignment horizontal="left" vertical="top" wrapText="1"/>
      <protection locked="0"/>
    </xf>
    <xf numFmtId="14" fontId="11" fillId="33" borderId="35" xfId="0" applyNumberFormat="1" applyFont="1" applyFill="1" applyBorder="1" applyAlignment="1" applyProtection="1">
      <alignment horizontal="left"/>
      <protection locked="0"/>
    </xf>
    <xf numFmtId="16" fontId="11" fillId="33" borderId="35" xfId="0" applyNumberFormat="1" applyFont="1" applyFill="1" applyBorder="1" applyAlignment="1" applyProtection="1">
      <alignment horizontal="left"/>
      <protection locked="0"/>
    </xf>
    <xf numFmtId="0" fontId="11" fillId="33" borderId="35" xfId="0" applyNumberFormat="1" applyFont="1" applyFill="1" applyBorder="1" applyAlignment="1" applyProtection="1">
      <alignment horizontal="left"/>
      <protection locked="0"/>
    </xf>
    <xf numFmtId="0" fontId="4" fillId="33" borderId="38"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39" xfId="0" applyFont="1" applyFill="1" applyBorder="1" applyAlignment="1" applyProtection="1">
      <alignment horizontal="center"/>
      <protection/>
    </xf>
    <xf numFmtId="0" fontId="16" fillId="37" borderId="35" xfId="0" applyFont="1" applyFill="1" applyBorder="1" applyAlignment="1" applyProtection="1">
      <alignment horizontal="center"/>
      <protection/>
    </xf>
    <xf numFmtId="0" fontId="10" fillId="37" borderId="36" xfId="0" applyFont="1" applyFill="1" applyBorder="1" applyAlignment="1" applyProtection="1">
      <alignment horizontal="center"/>
      <protection/>
    </xf>
    <xf numFmtId="0" fontId="10" fillId="37" borderId="37" xfId="0" applyFont="1" applyFill="1" applyBorder="1" applyAlignment="1" applyProtection="1">
      <alignment horizontal="center"/>
      <protection/>
    </xf>
    <xf numFmtId="181" fontId="7" fillId="33" borderId="35" xfId="0" applyNumberFormat="1" applyFont="1" applyFill="1" applyBorder="1" applyAlignment="1" applyProtection="1">
      <alignment horizontal="left" vertical="center"/>
      <protection/>
    </xf>
    <xf numFmtId="181" fontId="7" fillId="33" borderId="36" xfId="0" applyNumberFormat="1" applyFont="1" applyFill="1" applyBorder="1" applyAlignment="1" applyProtection="1">
      <alignment horizontal="left" vertical="center"/>
      <protection/>
    </xf>
    <xf numFmtId="181" fontId="7" fillId="33" borderId="37" xfId="0" applyNumberFormat="1" applyFont="1" applyFill="1" applyBorder="1" applyAlignment="1" applyProtection="1">
      <alignment horizontal="left" vertical="center"/>
      <protection/>
    </xf>
    <xf numFmtId="180" fontId="14" fillId="33" borderId="35" xfId="0" applyNumberFormat="1" applyFont="1" applyFill="1" applyBorder="1" applyAlignment="1" applyProtection="1">
      <alignment horizontal="center"/>
      <protection/>
    </xf>
    <xf numFmtId="180" fontId="14" fillId="33" borderId="37" xfId="0" applyNumberFormat="1" applyFont="1" applyFill="1" applyBorder="1" applyAlignment="1" applyProtection="1">
      <alignment horizontal="center"/>
      <protection/>
    </xf>
    <xf numFmtId="0" fontId="6" fillId="33" borderId="35" xfId="0" applyNumberFormat="1" applyFont="1" applyFill="1" applyBorder="1" applyAlignment="1" applyProtection="1">
      <alignment horizontal="center"/>
      <protection/>
    </xf>
    <xf numFmtId="0" fontId="6" fillId="33" borderId="37" xfId="0" applyNumberFormat="1" applyFont="1" applyFill="1" applyBorder="1" applyAlignment="1" applyProtection="1">
      <alignment horizontal="center"/>
      <protection/>
    </xf>
    <xf numFmtId="0" fontId="2" fillId="33" borderId="0" xfId="0"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ard_ATV_IARU_Logsheet-2015" xfId="60"/>
    <cellStyle name="Title" xfId="61"/>
    <cellStyle name="Total" xfId="62"/>
    <cellStyle name="Warning Text" xfId="63"/>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2</xdr:row>
      <xdr:rowOff>9525</xdr:rowOff>
    </xdr:from>
    <xdr:to>
      <xdr:col>5</xdr:col>
      <xdr:colOff>1085850</xdr:colOff>
      <xdr:row>11</xdr:row>
      <xdr:rowOff>66675</xdr:rowOff>
    </xdr:to>
    <xdr:pic>
      <xdr:nvPicPr>
        <xdr:cNvPr id="1" name="Picture 49" descr="logo iaru"/>
        <xdr:cNvPicPr preferRelativeResize="1">
          <a:picLocks noChangeAspect="1"/>
        </xdr:cNvPicPr>
      </xdr:nvPicPr>
      <xdr:blipFill>
        <a:blip r:embed="rId1"/>
        <a:stretch>
          <a:fillRect/>
        </a:stretch>
      </xdr:blipFill>
      <xdr:spPr>
        <a:xfrm>
          <a:off x="5924550" y="771525"/>
          <a:ext cx="118110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ests@batc.tv" TargetMode="External" /><Relationship Id="rId2" Type="http://schemas.openxmlformats.org/officeDocument/2006/relationships/hyperlink" Target="http://k7fry.com/grid/" TargetMode="External" /><Relationship Id="rId3" Type="http://schemas.openxmlformats.org/officeDocument/2006/relationships/hyperlink" Target="https://iaru-r1.org/images/VHF/atv/IARU_ATV_contest_rules_version_2015.pdf" TargetMode="External" /><Relationship Id="rId4" Type="http://schemas.openxmlformats.org/officeDocument/2006/relationships/hyperlink" Target="mailto:chair@batc.tv"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D54"/>
  <sheetViews>
    <sheetView tabSelected="1" zoomScalePageLayoutView="0" workbookViewId="0" topLeftCell="A1">
      <selection activeCell="C46" sqref="C46:D46"/>
    </sheetView>
  </sheetViews>
  <sheetFormatPr defaultColWidth="9.140625" defaultRowHeight="12.75"/>
  <cols>
    <col min="1" max="1" width="9.140625" style="5" customWidth="1"/>
    <col min="2" max="2" width="10.28125" style="5" customWidth="1"/>
    <col min="3" max="3" width="4.7109375" style="5" customWidth="1"/>
    <col min="4" max="4" width="91.7109375" style="82" customWidth="1"/>
    <col min="5" max="16384" width="9.140625" style="5" customWidth="1"/>
  </cols>
  <sheetData>
    <row r="2" spans="2:4" ht="12.75">
      <c r="B2" s="102" t="s">
        <v>122</v>
      </c>
      <c r="C2" s="103"/>
      <c r="D2" s="104"/>
    </row>
    <row r="3" spans="2:4" ht="12.75">
      <c r="B3" s="105" t="s">
        <v>123</v>
      </c>
      <c r="C3" s="106"/>
      <c r="D3" s="107"/>
    </row>
    <row r="4" spans="2:4" ht="12.75">
      <c r="B4" s="108" t="s">
        <v>124</v>
      </c>
      <c r="C4" s="109"/>
      <c r="D4" s="110"/>
    </row>
    <row r="5" ht="12.75">
      <c r="B5" s="7"/>
    </row>
    <row r="6" ht="12.75">
      <c r="B6" s="5" t="s">
        <v>125</v>
      </c>
    </row>
    <row r="7" spans="3:4" ht="12.75">
      <c r="C7" s="116"/>
      <c r="D7" s="116"/>
    </row>
    <row r="8" ht="12.75">
      <c r="B8" s="7" t="s">
        <v>126</v>
      </c>
    </row>
    <row r="10" ht="12.75">
      <c r="B10" s="7" t="s">
        <v>127</v>
      </c>
    </row>
    <row r="11" spans="2:4" ht="12.75">
      <c r="B11" s="115" t="s">
        <v>121</v>
      </c>
      <c r="C11" s="115"/>
      <c r="D11" s="115"/>
    </row>
    <row r="12" ht="12.75">
      <c r="B12" s="7" t="s">
        <v>128</v>
      </c>
    </row>
    <row r="13" ht="12.75">
      <c r="B13" s="7" t="s">
        <v>129</v>
      </c>
    </row>
    <row r="14" ht="12.75">
      <c r="B14" s="7" t="s">
        <v>130</v>
      </c>
    </row>
    <row r="15" spans="2:4" ht="12.75">
      <c r="B15" s="115" t="s">
        <v>113</v>
      </c>
      <c r="C15" s="115"/>
      <c r="D15" s="115"/>
    </row>
    <row r="17" ht="12.75">
      <c r="B17" s="7" t="s">
        <v>131</v>
      </c>
    </row>
    <row r="19" ht="12.75">
      <c r="B19" s="7" t="s">
        <v>132</v>
      </c>
    </row>
    <row r="20" ht="12.75">
      <c r="B20" s="7"/>
    </row>
    <row r="21" ht="12.75">
      <c r="C21" s="7" t="s">
        <v>133</v>
      </c>
    </row>
    <row r="23" spans="3:4" ht="12.75">
      <c r="C23" s="7" t="s">
        <v>101</v>
      </c>
      <c r="D23" s="83" t="s">
        <v>134</v>
      </c>
    </row>
    <row r="24" spans="3:4" ht="12.75">
      <c r="C24" s="7"/>
      <c r="D24" s="83" t="s">
        <v>135</v>
      </c>
    </row>
    <row r="26" spans="3:4" ht="12.75">
      <c r="C26" s="7" t="s">
        <v>99</v>
      </c>
      <c r="D26" s="7" t="s">
        <v>136</v>
      </c>
    </row>
    <row r="27" spans="3:4" ht="12.75">
      <c r="C27" s="7" t="s">
        <v>98</v>
      </c>
      <c r="D27" s="83" t="s">
        <v>137</v>
      </c>
    </row>
    <row r="28" spans="3:4" ht="12.75">
      <c r="C28" s="7"/>
      <c r="D28" s="83" t="s">
        <v>138</v>
      </c>
    </row>
    <row r="29" spans="3:4" ht="12.75">
      <c r="C29" s="81"/>
      <c r="D29" s="84" t="s">
        <v>139</v>
      </c>
    </row>
    <row r="31" spans="3:4" ht="12.75">
      <c r="C31" s="7" t="s">
        <v>100</v>
      </c>
      <c r="D31" s="7" t="s">
        <v>140</v>
      </c>
    </row>
    <row r="32" ht="12.75">
      <c r="D32" s="82" t="s">
        <v>141</v>
      </c>
    </row>
    <row r="33" spans="3:4" ht="12.75">
      <c r="C33" s="7"/>
      <c r="D33" s="83" t="s">
        <v>142</v>
      </c>
    </row>
    <row r="34" spans="3:4" ht="12.75">
      <c r="C34" s="90"/>
      <c r="D34" s="83" t="s">
        <v>138</v>
      </c>
    </row>
    <row r="35" spans="3:4" ht="12.75">
      <c r="C35" s="90"/>
      <c r="D35" s="84" t="s">
        <v>139</v>
      </c>
    </row>
    <row r="37" spans="3:4" ht="25.5">
      <c r="C37" s="85" t="s">
        <v>102</v>
      </c>
      <c r="D37" s="83" t="s">
        <v>143</v>
      </c>
    </row>
    <row r="38" spans="3:4" ht="12.75">
      <c r="C38" s="7"/>
      <c r="D38" s="83" t="s">
        <v>144</v>
      </c>
    </row>
    <row r="39" ht="12.75">
      <c r="C39" s="7"/>
    </row>
    <row r="40" ht="12.75">
      <c r="C40" s="7" t="s">
        <v>145</v>
      </c>
    </row>
    <row r="41" ht="12.75">
      <c r="C41" s="7" t="s">
        <v>146</v>
      </c>
    </row>
    <row r="42" spans="3:4" ht="12.75">
      <c r="C42" s="114" t="s">
        <v>151</v>
      </c>
      <c r="D42" s="114"/>
    </row>
    <row r="43" ht="12.75">
      <c r="C43" s="7"/>
    </row>
    <row r="44" ht="12.75">
      <c r="C44" s="7" t="s">
        <v>147</v>
      </c>
    </row>
    <row r="45" ht="12.75">
      <c r="C45" s="7" t="s">
        <v>148</v>
      </c>
    </row>
    <row r="46" spans="3:4" ht="12.75">
      <c r="C46" s="114" t="s">
        <v>187</v>
      </c>
      <c r="D46" s="114"/>
    </row>
    <row r="48" ht="12.75">
      <c r="B48" s="5" t="s">
        <v>149</v>
      </c>
    </row>
    <row r="50" spans="2:3" ht="12.75">
      <c r="B50" s="111" t="s">
        <v>150</v>
      </c>
      <c r="C50" s="111"/>
    </row>
    <row r="54" ht="12.75">
      <c r="B54" s="6"/>
    </row>
  </sheetData>
  <sheetProtection sheet="1" objects="1" scenarios="1" selectLockedCells="1"/>
  <mergeCells count="5">
    <mergeCell ref="C42:D42"/>
    <mergeCell ref="B15:D15"/>
    <mergeCell ref="B11:D11"/>
    <mergeCell ref="C7:D7"/>
    <mergeCell ref="C46:D46"/>
  </mergeCells>
  <hyperlinks>
    <hyperlink ref="C42" r:id="rId1" display="contests@batc.tv"/>
    <hyperlink ref="B15" r:id="rId2" display="http://k7fry.com/grid/"/>
    <hyperlink ref="B11" r:id="rId3" display="https://iaru-r1.org/images/VHF/atv/IARU_ATV_contest_rules_version_2015.pdf"/>
    <hyperlink ref="C46" r:id="rId4" display="chair@batc.tv"/>
  </hyperlinks>
  <printOptions/>
  <pageMargins left="0.59" right="0.58" top="0.9840277777777778" bottom="0.9840277777777778" header="0.5118055555555556" footer="0.5118055555555556"/>
  <pageSetup fitToHeight="1" fitToWidth="1" horizontalDpi="300" verticalDpi="300" orientation="portrait" scale="87" r:id="rId5"/>
</worksheet>
</file>

<file path=xl/worksheets/sheet10.xml><?xml version="1.0" encoding="utf-8"?>
<worksheet xmlns="http://schemas.openxmlformats.org/spreadsheetml/2006/main" xmlns:r="http://schemas.openxmlformats.org/officeDocument/2006/relationships">
  <sheetPr codeName="Blad5">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112</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0.6</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b">
        <f>IF(M4=9,"5",IF(M4=6,"5",IF(M4=3,"5",IF(M4=1.3,"5"))))</f>
        <v>0</v>
      </c>
      <c r="S6" s="1" t="str">
        <f>IF(M4=1.2,"5",IF(M4=0.6,"5",IF(M4=0.7,"5")))</f>
        <v>5</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Summary!B25</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 aca="true" t="shared" si="24" ref="BA12:BA61">M12</f>
        <v>0</v>
      </c>
      <c r="BB12" s="1">
        <f aca="true" t="shared" si="25" ref="BB12:BB61">C12</f>
        <v>0</v>
      </c>
      <c r="BC12" s="1">
        <f aca="true" t="shared" si="26" ref="BC12:BC61">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179</v>
      </c>
      <c r="E14" s="72">
        <v>0</v>
      </c>
      <c r="F14" s="65"/>
      <c r="G14" s="71" t="s">
        <v>179</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179</v>
      </c>
      <c r="E28" s="72">
        <v>0</v>
      </c>
      <c r="F28" s="62"/>
      <c r="G28" s="71" t="s">
        <v>179</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179</v>
      </c>
      <c r="E29" s="72">
        <v>0</v>
      </c>
      <c r="F29" s="62"/>
      <c r="G29" s="71" t="s">
        <v>179</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179</v>
      </c>
      <c r="E31" s="72">
        <v>0</v>
      </c>
      <c r="F31" s="62"/>
      <c r="G31" s="71" t="s">
        <v>179</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179</v>
      </c>
      <c r="E32" s="72">
        <v>0</v>
      </c>
      <c r="F32" s="62"/>
      <c r="G32" s="71" t="s">
        <v>179</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179</v>
      </c>
      <c r="E33" s="72">
        <v>0</v>
      </c>
      <c r="F33" s="62"/>
      <c r="G33" s="71" t="s">
        <v>179</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179</v>
      </c>
      <c r="E34" s="72">
        <v>0</v>
      </c>
      <c r="F34" s="62"/>
      <c r="G34" s="71" t="s">
        <v>179</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179</v>
      </c>
      <c r="E35" s="72">
        <v>0</v>
      </c>
      <c r="F35" s="62"/>
      <c r="G35" s="71" t="s">
        <v>179</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179</v>
      </c>
      <c r="E36" s="72">
        <v>0</v>
      </c>
      <c r="F36" s="62"/>
      <c r="G36" s="71" t="s">
        <v>179</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179</v>
      </c>
      <c r="E37" s="72">
        <v>0</v>
      </c>
      <c r="F37" s="62"/>
      <c r="G37" s="71" t="s">
        <v>179</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179</v>
      </c>
      <c r="E38" s="72">
        <v>0</v>
      </c>
      <c r="F38" s="62"/>
      <c r="G38" s="71" t="s">
        <v>179</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179</v>
      </c>
      <c r="E39" s="72">
        <v>0</v>
      </c>
      <c r="F39" s="62"/>
      <c r="G39" s="71" t="s">
        <v>179</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179</v>
      </c>
      <c r="E40" s="72">
        <v>0</v>
      </c>
      <c r="F40" s="62"/>
      <c r="G40" s="71" t="s">
        <v>179</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179</v>
      </c>
      <c r="E41" s="72">
        <v>0</v>
      </c>
      <c r="F41" s="62"/>
      <c r="G41" s="71" t="s">
        <v>179</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179</v>
      </c>
      <c r="E42" s="72">
        <v>0</v>
      </c>
      <c r="F42" s="62"/>
      <c r="G42" s="71" t="s">
        <v>179</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179</v>
      </c>
      <c r="E43" s="72">
        <v>0</v>
      </c>
      <c r="F43" s="62"/>
      <c r="G43" s="71" t="s">
        <v>179</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179</v>
      </c>
      <c r="E44" s="72">
        <v>0</v>
      </c>
      <c r="F44" s="62"/>
      <c r="G44" s="71" t="s">
        <v>179</v>
      </c>
      <c r="H44" s="72">
        <v>0</v>
      </c>
      <c r="I44" s="32" t="s">
        <v>56</v>
      </c>
      <c r="J44" s="62"/>
      <c r="K44" s="95"/>
      <c r="L44" s="66"/>
      <c r="M44" s="56">
        <f t="shared" si="27"/>
        <v>0</v>
      </c>
      <c r="N44" s="57">
        <f t="shared" si="28"/>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4"/>
        <v>0</v>
      </c>
      <c r="BB44" s="1">
        <f t="shared" si="25"/>
        <v>0</v>
      </c>
      <c r="BC44" s="1">
        <f t="shared" si="26"/>
        <v>0</v>
      </c>
    </row>
    <row r="45" spans="1:55" ht="15">
      <c r="A45" s="61"/>
      <c r="B45" s="62"/>
      <c r="C45" s="63"/>
      <c r="D45" s="71" t="s">
        <v>179</v>
      </c>
      <c r="E45" s="72">
        <v>0</v>
      </c>
      <c r="F45" s="62"/>
      <c r="G45" s="71" t="s">
        <v>179</v>
      </c>
      <c r="H45" s="72">
        <v>0</v>
      </c>
      <c r="I45" s="32" t="s">
        <v>57</v>
      </c>
      <c r="J45" s="62"/>
      <c r="K45" s="95"/>
      <c r="L45" s="66"/>
      <c r="M45" s="56">
        <f t="shared" si="27"/>
        <v>0</v>
      </c>
      <c r="N45" s="57">
        <f t="shared" si="28"/>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4"/>
        <v>0</v>
      </c>
      <c r="BB45" s="1">
        <f t="shared" si="25"/>
        <v>0</v>
      </c>
      <c r="BC45" s="1">
        <f t="shared" si="26"/>
        <v>0</v>
      </c>
    </row>
    <row r="46" spans="1:55" ht="15">
      <c r="A46" s="61"/>
      <c r="B46" s="62"/>
      <c r="C46" s="63"/>
      <c r="D46" s="71" t="s">
        <v>179</v>
      </c>
      <c r="E46" s="72">
        <v>0</v>
      </c>
      <c r="F46" s="62"/>
      <c r="G46" s="71" t="s">
        <v>179</v>
      </c>
      <c r="H46" s="72">
        <v>0</v>
      </c>
      <c r="I46" s="32" t="s">
        <v>58</v>
      </c>
      <c r="J46" s="62"/>
      <c r="K46" s="95"/>
      <c r="L46" s="66"/>
      <c r="M46" s="56">
        <f t="shared" si="27"/>
        <v>0</v>
      </c>
      <c r="N46" s="57">
        <f t="shared" si="28"/>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4"/>
        <v>0</v>
      </c>
      <c r="BB46" s="1">
        <f t="shared" si="25"/>
        <v>0</v>
      </c>
      <c r="BC46" s="1">
        <f t="shared" si="26"/>
        <v>0</v>
      </c>
    </row>
    <row r="47" spans="1:55" ht="15">
      <c r="A47" s="61"/>
      <c r="B47" s="62"/>
      <c r="C47" s="63"/>
      <c r="D47" s="71" t="s">
        <v>179</v>
      </c>
      <c r="E47" s="72">
        <v>0</v>
      </c>
      <c r="F47" s="62"/>
      <c r="G47" s="71" t="s">
        <v>179</v>
      </c>
      <c r="H47" s="72">
        <v>0</v>
      </c>
      <c r="I47" s="32" t="s">
        <v>59</v>
      </c>
      <c r="J47" s="62"/>
      <c r="K47" s="95"/>
      <c r="L47" s="66"/>
      <c r="M47" s="56">
        <f t="shared" si="27"/>
        <v>0</v>
      </c>
      <c r="N47" s="57">
        <f t="shared" si="28"/>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4"/>
        <v>0</v>
      </c>
      <c r="BB47" s="1">
        <f t="shared" si="25"/>
        <v>0</v>
      </c>
      <c r="BC47" s="1">
        <f t="shared" si="26"/>
        <v>0</v>
      </c>
    </row>
    <row r="48" spans="1:55" ht="15">
      <c r="A48" s="61"/>
      <c r="B48" s="62"/>
      <c r="C48" s="63"/>
      <c r="D48" s="71" t="s">
        <v>179</v>
      </c>
      <c r="E48" s="72">
        <v>0</v>
      </c>
      <c r="F48" s="62"/>
      <c r="G48" s="71" t="s">
        <v>179</v>
      </c>
      <c r="H48" s="72">
        <v>0</v>
      </c>
      <c r="I48" s="32" t="s">
        <v>60</v>
      </c>
      <c r="J48" s="62"/>
      <c r="K48" s="95"/>
      <c r="L48" s="66"/>
      <c r="M48" s="56">
        <f t="shared" si="27"/>
        <v>0</v>
      </c>
      <c r="N48" s="57">
        <f t="shared" si="28"/>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4"/>
        <v>0</v>
      </c>
      <c r="BB48" s="1">
        <f t="shared" si="25"/>
        <v>0</v>
      </c>
      <c r="BC48" s="1">
        <f t="shared" si="26"/>
        <v>0</v>
      </c>
    </row>
    <row r="49" spans="1:55" ht="15">
      <c r="A49" s="61"/>
      <c r="B49" s="62"/>
      <c r="C49" s="63"/>
      <c r="D49" s="71" t="s">
        <v>179</v>
      </c>
      <c r="E49" s="72">
        <v>0</v>
      </c>
      <c r="F49" s="62"/>
      <c r="G49" s="71" t="s">
        <v>179</v>
      </c>
      <c r="H49" s="72">
        <v>0</v>
      </c>
      <c r="I49" s="32" t="s">
        <v>61</v>
      </c>
      <c r="J49" s="62"/>
      <c r="K49" s="95"/>
      <c r="L49" s="66"/>
      <c r="M49" s="56">
        <f t="shared" si="27"/>
        <v>0</v>
      </c>
      <c r="N49" s="57">
        <f t="shared" si="28"/>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4"/>
        <v>0</v>
      </c>
      <c r="BB49" s="1">
        <f t="shared" si="25"/>
        <v>0</v>
      </c>
      <c r="BC49" s="1">
        <f t="shared" si="26"/>
        <v>0</v>
      </c>
    </row>
    <row r="50" spans="1:55" ht="15">
      <c r="A50" s="61"/>
      <c r="B50" s="62"/>
      <c r="C50" s="63"/>
      <c r="D50" s="71" t="s">
        <v>179</v>
      </c>
      <c r="E50" s="72">
        <v>0</v>
      </c>
      <c r="F50" s="62"/>
      <c r="G50" s="71" t="s">
        <v>179</v>
      </c>
      <c r="H50" s="72">
        <v>0</v>
      </c>
      <c r="I50" s="32" t="s">
        <v>62</v>
      </c>
      <c r="J50" s="62"/>
      <c r="K50" s="95"/>
      <c r="L50" s="66"/>
      <c r="M50" s="56">
        <f t="shared" si="27"/>
        <v>0</v>
      </c>
      <c r="N50" s="57">
        <f t="shared" si="28"/>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4"/>
        <v>0</v>
      </c>
      <c r="BB50" s="1">
        <f t="shared" si="25"/>
        <v>0</v>
      </c>
      <c r="BC50" s="1">
        <f t="shared" si="26"/>
        <v>0</v>
      </c>
    </row>
    <row r="51" spans="1:55" ht="15">
      <c r="A51" s="61"/>
      <c r="B51" s="62"/>
      <c r="C51" s="63"/>
      <c r="D51" s="71" t="s">
        <v>179</v>
      </c>
      <c r="E51" s="72">
        <v>0</v>
      </c>
      <c r="F51" s="62"/>
      <c r="G51" s="71" t="s">
        <v>179</v>
      </c>
      <c r="H51" s="72">
        <v>0</v>
      </c>
      <c r="I51" s="32" t="s">
        <v>63</v>
      </c>
      <c r="J51" s="62"/>
      <c r="K51" s="95"/>
      <c r="L51" s="66"/>
      <c r="M51" s="56">
        <f t="shared" si="27"/>
        <v>0</v>
      </c>
      <c r="N51" s="57">
        <f t="shared" si="28"/>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4"/>
        <v>0</v>
      </c>
      <c r="BB51" s="1">
        <f t="shared" si="25"/>
        <v>0</v>
      </c>
      <c r="BC51" s="1">
        <f t="shared" si="26"/>
        <v>0</v>
      </c>
    </row>
    <row r="52" spans="1:55" ht="15">
      <c r="A52" s="61"/>
      <c r="B52" s="62"/>
      <c r="C52" s="63"/>
      <c r="D52" s="71" t="s">
        <v>179</v>
      </c>
      <c r="E52" s="72">
        <v>0</v>
      </c>
      <c r="F52" s="62"/>
      <c r="G52" s="71" t="s">
        <v>179</v>
      </c>
      <c r="H52" s="72">
        <v>0</v>
      </c>
      <c r="I52" s="32" t="s">
        <v>67</v>
      </c>
      <c r="J52" s="62"/>
      <c r="K52" s="95"/>
      <c r="L52" s="66"/>
      <c r="M52" s="56">
        <f t="shared" si="27"/>
        <v>0</v>
      </c>
      <c r="N52" s="57">
        <f t="shared" si="28"/>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4"/>
        <v>0</v>
      </c>
      <c r="BB52" s="1">
        <f t="shared" si="25"/>
        <v>0</v>
      </c>
      <c r="BC52" s="1">
        <f t="shared" si="26"/>
        <v>0</v>
      </c>
    </row>
    <row r="53" spans="1:55" ht="15">
      <c r="A53" s="61"/>
      <c r="B53" s="62"/>
      <c r="C53" s="63"/>
      <c r="D53" s="71" t="s">
        <v>179</v>
      </c>
      <c r="E53" s="72">
        <v>0</v>
      </c>
      <c r="F53" s="62"/>
      <c r="G53" s="71" t="s">
        <v>179</v>
      </c>
      <c r="H53" s="72">
        <v>0</v>
      </c>
      <c r="I53" s="32" t="s">
        <v>68</v>
      </c>
      <c r="J53" s="62"/>
      <c r="K53" s="95"/>
      <c r="L53" s="66"/>
      <c r="M53" s="56">
        <f t="shared" si="27"/>
        <v>0</v>
      </c>
      <c r="N53" s="57">
        <f t="shared" si="28"/>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4"/>
        <v>0</v>
      </c>
      <c r="BB53" s="1">
        <f t="shared" si="25"/>
        <v>0</v>
      </c>
      <c r="BC53" s="1">
        <f t="shared" si="26"/>
        <v>0</v>
      </c>
    </row>
    <row r="54" spans="1:55" ht="15">
      <c r="A54" s="61"/>
      <c r="B54" s="62"/>
      <c r="C54" s="63"/>
      <c r="D54" s="71" t="s">
        <v>179</v>
      </c>
      <c r="E54" s="72">
        <v>0</v>
      </c>
      <c r="F54" s="62"/>
      <c r="G54" s="71" t="s">
        <v>179</v>
      </c>
      <c r="H54" s="72">
        <v>0</v>
      </c>
      <c r="I54" s="32" t="s">
        <v>69</v>
      </c>
      <c r="J54" s="62"/>
      <c r="K54" s="95"/>
      <c r="L54" s="66"/>
      <c r="M54" s="56">
        <f t="shared" si="27"/>
        <v>0</v>
      </c>
      <c r="N54" s="57">
        <f t="shared" si="28"/>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4"/>
        <v>0</v>
      </c>
      <c r="BB54" s="1">
        <f t="shared" si="25"/>
        <v>0</v>
      </c>
      <c r="BC54" s="1">
        <f t="shared" si="26"/>
        <v>0</v>
      </c>
    </row>
    <row r="55" spans="1:55" ht="15">
      <c r="A55" s="61"/>
      <c r="B55" s="62"/>
      <c r="C55" s="63"/>
      <c r="D55" s="71" t="s">
        <v>179</v>
      </c>
      <c r="E55" s="72">
        <v>0</v>
      </c>
      <c r="F55" s="62"/>
      <c r="G55" s="71" t="s">
        <v>179</v>
      </c>
      <c r="H55" s="72">
        <v>0</v>
      </c>
      <c r="I55" s="32" t="s">
        <v>70</v>
      </c>
      <c r="J55" s="62"/>
      <c r="K55" s="95"/>
      <c r="L55" s="66"/>
      <c r="M55" s="56">
        <f t="shared" si="27"/>
        <v>0</v>
      </c>
      <c r="N55" s="57">
        <f t="shared" si="28"/>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4"/>
        <v>0</v>
      </c>
      <c r="BB55" s="1">
        <f t="shared" si="25"/>
        <v>0</v>
      </c>
      <c r="BC55" s="1">
        <f t="shared" si="26"/>
        <v>0</v>
      </c>
    </row>
    <row r="56" spans="1:55" ht="15">
      <c r="A56" s="61"/>
      <c r="B56" s="62"/>
      <c r="C56" s="63"/>
      <c r="D56" s="71" t="s">
        <v>179</v>
      </c>
      <c r="E56" s="72">
        <v>0</v>
      </c>
      <c r="F56" s="62"/>
      <c r="G56" s="71" t="s">
        <v>179</v>
      </c>
      <c r="H56" s="72">
        <v>0</v>
      </c>
      <c r="I56" s="32" t="s">
        <v>71</v>
      </c>
      <c r="J56" s="62"/>
      <c r="K56" s="95"/>
      <c r="L56" s="66"/>
      <c r="M56" s="56">
        <f t="shared" si="27"/>
        <v>0</v>
      </c>
      <c r="N56" s="57">
        <f t="shared" si="28"/>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4"/>
        <v>0</v>
      </c>
      <c r="BB56" s="1">
        <f t="shared" si="25"/>
        <v>0</v>
      </c>
      <c r="BC56" s="1">
        <f t="shared" si="26"/>
        <v>0</v>
      </c>
    </row>
    <row r="57" spans="1:55" ht="15">
      <c r="A57" s="61"/>
      <c r="B57" s="62"/>
      <c r="C57" s="63"/>
      <c r="D57" s="71" t="s">
        <v>179</v>
      </c>
      <c r="E57" s="72">
        <v>0</v>
      </c>
      <c r="F57" s="62"/>
      <c r="G57" s="71" t="s">
        <v>179</v>
      </c>
      <c r="H57" s="72">
        <v>0</v>
      </c>
      <c r="I57" s="32" t="s">
        <v>72</v>
      </c>
      <c r="J57" s="62"/>
      <c r="K57" s="95"/>
      <c r="L57" s="66"/>
      <c r="M57" s="56">
        <f t="shared" si="27"/>
        <v>0</v>
      </c>
      <c r="N57" s="57">
        <f t="shared" si="28"/>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4"/>
        <v>0</v>
      </c>
      <c r="BB57" s="1">
        <f t="shared" si="25"/>
        <v>0</v>
      </c>
      <c r="BC57" s="1">
        <f t="shared" si="26"/>
        <v>0</v>
      </c>
    </row>
    <row r="58" spans="1:55" ht="15">
      <c r="A58" s="61"/>
      <c r="B58" s="62"/>
      <c r="C58" s="63"/>
      <c r="D58" s="71" t="s">
        <v>179</v>
      </c>
      <c r="E58" s="72">
        <v>0</v>
      </c>
      <c r="F58" s="62"/>
      <c r="G58" s="71" t="s">
        <v>179</v>
      </c>
      <c r="H58" s="72">
        <v>0</v>
      </c>
      <c r="I58" s="32" t="s">
        <v>73</v>
      </c>
      <c r="J58" s="62"/>
      <c r="K58" s="95"/>
      <c r="L58" s="66"/>
      <c r="M58" s="56">
        <f t="shared" si="27"/>
        <v>0</v>
      </c>
      <c r="N58" s="57">
        <f t="shared" si="28"/>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4"/>
        <v>0</v>
      </c>
      <c r="BB58" s="1">
        <f t="shared" si="25"/>
        <v>0</v>
      </c>
      <c r="BC58" s="1">
        <f t="shared" si="26"/>
        <v>0</v>
      </c>
    </row>
    <row r="59" spans="1:55" ht="15">
      <c r="A59" s="61"/>
      <c r="B59" s="62"/>
      <c r="C59" s="63"/>
      <c r="D59" s="71" t="s">
        <v>179</v>
      </c>
      <c r="E59" s="72">
        <v>0</v>
      </c>
      <c r="F59" s="62"/>
      <c r="G59" s="71" t="s">
        <v>179</v>
      </c>
      <c r="H59" s="72">
        <v>0</v>
      </c>
      <c r="I59" s="32" t="s">
        <v>74</v>
      </c>
      <c r="J59" s="62"/>
      <c r="K59" s="95"/>
      <c r="L59" s="66"/>
      <c r="M59" s="56">
        <f t="shared" si="27"/>
        <v>0</v>
      </c>
      <c r="N59" s="57">
        <f t="shared" si="28"/>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4"/>
        <v>0</v>
      </c>
      <c r="BB59" s="1">
        <f t="shared" si="25"/>
        <v>0</v>
      </c>
      <c r="BC59" s="1">
        <f t="shared" si="26"/>
        <v>0</v>
      </c>
    </row>
    <row r="60" spans="1:55" ht="15">
      <c r="A60" s="61"/>
      <c r="B60" s="62"/>
      <c r="C60" s="63"/>
      <c r="D60" s="71" t="s">
        <v>179</v>
      </c>
      <c r="E60" s="72">
        <v>0</v>
      </c>
      <c r="F60" s="62"/>
      <c r="G60" s="71" t="s">
        <v>179</v>
      </c>
      <c r="H60" s="72">
        <v>0</v>
      </c>
      <c r="I60" s="32" t="s">
        <v>75</v>
      </c>
      <c r="J60" s="62"/>
      <c r="K60" s="95"/>
      <c r="L60" s="66"/>
      <c r="M60" s="56">
        <f t="shared" si="27"/>
        <v>0</v>
      </c>
      <c r="N60" s="57">
        <f t="shared" si="28"/>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4"/>
        <v>0</v>
      </c>
      <c r="BB60" s="1">
        <f t="shared" si="25"/>
        <v>0</v>
      </c>
      <c r="BC60" s="1">
        <f t="shared" si="26"/>
        <v>0</v>
      </c>
    </row>
    <row r="61" spans="1:55" ht="15">
      <c r="A61" s="61"/>
      <c r="B61" s="62"/>
      <c r="C61" s="63"/>
      <c r="D61" s="71" t="s">
        <v>179</v>
      </c>
      <c r="E61" s="72">
        <v>0</v>
      </c>
      <c r="F61" s="62"/>
      <c r="G61" s="71" t="s">
        <v>179</v>
      </c>
      <c r="H61" s="72">
        <v>0</v>
      </c>
      <c r="I61" s="32" t="s">
        <v>76</v>
      </c>
      <c r="J61" s="62"/>
      <c r="K61" s="95"/>
      <c r="L61" s="66"/>
      <c r="M61" s="56">
        <f t="shared" si="27"/>
        <v>0</v>
      </c>
      <c r="N61" s="57">
        <f t="shared" si="28"/>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4"/>
        <v>0</v>
      </c>
      <c r="BB61" s="1">
        <f t="shared" si="25"/>
        <v>0</v>
      </c>
      <c r="BC61" s="1">
        <f t="shared" si="26"/>
        <v>0</v>
      </c>
    </row>
    <row r="62" ht="12.75">
      <c r="BD62" s="1">
        <v>0</v>
      </c>
    </row>
  </sheetData>
  <sheetProtection sheet="1" objects="1" scenarios="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xl/worksheets/sheet11.xml><?xml version="1.0" encoding="utf-8"?>
<worksheet xmlns="http://schemas.openxmlformats.org/spreadsheetml/2006/main" xmlns:r="http://schemas.openxmlformats.org/officeDocument/2006/relationships">
  <sheetPr codeName="Blad10">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115</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0.4</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Summary!B26</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 aca="true" t="shared" si="24" ref="BA12:BA61">M12</f>
        <v>0</v>
      </c>
      <c r="BB12" s="1">
        <f aca="true" t="shared" si="25" ref="BB12:BB61">C12</f>
        <v>0</v>
      </c>
      <c r="BC12" s="1">
        <f aca="true" t="shared" si="26" ref="BC12:BC61">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179</v>
      </c>
      <c r="E14" s="72">
        <v>0</v>
      </c>
      <c r="F14" s="65"/>
      <c r="G14" s="71" t="s">
        <v>179</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179</v>
      </c>
      <c r="E28" s="72">
        <v>0</v>
      </c>
      <c r="F28" s="62"/>
      <c r="G28" s="71" t="s">
        <v>179</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179</v>
      </c>
      <c r="E29" s="72">
        <v>0</v>
      </c>
      <c r="F29" s="62"/>
      <c r="G29" s="71" t="s">
        <v>179</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179</v>
      </c>
      <c r="E31" s="72">
        <v>0</v>
      </c>
      <c r="F31" s="62"/>
      <c r="G31" s="71" t="s">
        <v>179</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179</v>
      </c>
      <c r="E32" s="72">
        <v>0</v>
      </c>
      <c r="F32" s="62"/>
      <c r="G32" s="71" t="s">
        <v>179</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179</v>
      </c>
      <c r="E33" s="72">
        <v>0</v>
      </c>
      <c r="F33" s="62"/>
      <c r="G33" s="71" t="s">
        <v>179</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179</v>
      </c>
      <c r="E34" s="72">
        <v>0</v>
      </c>
      <c r="F34" s="62"/>
      <c r="G34" s="71" t="s">
        <v>179</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179</v>
      </c>
      <c r="E35" s="72">
        <v>0</v>
      </c>
      <c r="F35" s="62"/>
      <c r="G35" s="71" t="s">
        <v>179</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179</v>
      </c>
      <c r="E36" s="72">
        <v>0</v>
      </c>
      <c r="F36" s="62"/>
      <c r="G36" s="71" t="s">
        <v>179</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179</v>
      </c>
      <c r="E37" s="72">
        <v>0</v>
      </c>
      <c r="F37" s="62"/>
      <c r="G37" s="71" t="s">
        <v>179</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179</v>
      </c>
      <c r="E38" s="72">
        <v>0</v>
      </c>
      <c r="F38" s="62"/>
      <c r="G38" s="71" t="s">
        <v>179</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179</v>
      </c>
      <c r="E39" s="72">
        <v>0</v>
      </c>
      <c r="F39" s="62"/>
      <c r="G39" s="71" t="s">
        <v>179</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179</v>
      </c>
      <c r="E40" s="72">
        <v>0</v>
      </c>
      <c r="F40" s="62"/>
      <c r="G40" s="71" t="s">
        <v>179</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179</v>
      </c>
      <c r="E41" s="72">
        <v>0</v>
      </c>
      <c r="F41" s="62"/>
      <c r="G41" s="71" t="s">
        <v>179</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179</v>
      </c>
      <c r="E42" s="72">
        <v>0</v>
      </c>
      <c r="F42" s="62"/>
      <c r="G42" s="71" t="s">
        <v>179</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179</v>
      </c>
      <c r="E43" s="72">
        <v>0</v>
      </c>
      <c r="F43" s="62"/>
      <c r="G43" s="71" t="s">
        <v>179</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179</v>
      </c>
      <c r="E44" s="72">
        <v>0</v>
      </c>
      <c r="F44" s="62"/>
      <c r="G44" s="71" t="s">
        <v>179</v>
      </c>
      <c r="H44" s="72">
        <v>0</v>
      </c>
      <c r="I44" s="32" t="s">
        <v>56</v>
      </c>
      <c r="J44" s="62"/>
      <c r="K44" s="95"/>
      <c r="L44" s="66"/>
      <c r="M44" s="56">
        <f t="shared" si="27"/>
        <v>0</v>
      </c>
      <c r="N44" s="57">
        <f t="shared" si="28"/>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4"/>
        <v>0</v>
      </c>
      <c r="BB44" s="1">
        <f t="shared" si="25"/>
        <v>0</v>
      </c>
      <c r="BC44" s="1">
        <f t="shared" si="26"/>
        <v>0</v>
      </c>
    </row>
    <row r="45" spans="1:55" ht="15">
      <c r="A45" s="61"/>
      <c r="B45" s="62"/>
      <c r="C45" s="63"/>
      <c r="D45" s="71" t="s">
        <v>179</v>
      </c>
      <c r="E45" s="72">
        <v>0</v>
      </c>
      <c r="F45" s="62"/>
      <c r="G45" s="71" t="s">
        <v>179</v>
      </c>
      <c r="H45" s="72">
        <v>0</v>
      </c>
      <c r="I45" s="32" t="s">
        <v>57</v>
      </c>
      <c r="J45" s="62"/>
      <c r="K45" s="95"/>
      <c r="L45" s="66"/>
      <c r="M45" s="56">
        <f t="shared" si="27"/>
        <v>0</v>
      </c>
      <c r="N45" s="57">
        <f t="shared" si="28"/>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4"/>
        <v>0</v>
      </c>
      <c r="BB45" s="1">
        <f t="shared" si="25"/>
        <v>0</v>
      </c>
      <c r="BC45" s="1">
        <f t="shared" si="26"/>
        <v>0</v>
      </c>
    </row>
    <row r="46" spans="1:55" ht="15">
      <c r="A46" s="61"/>
      <c r="B46" s="62"/>
      <c r="C46" s="63"/>
      <c r="D46" s="71" t="s">
        <v>179</v>
      </c>
      <c r="E46" s="72">
        <v>0</v>
      </c>
      <c r="F46" s="62"/>
      <c r="G46" s="71" t="s">
        <v>179</v>
      </c>
      <c r="H46" s="72">
        <v>0</v>
      </c>
      <c r="I46" s="32" t="s">
        <v>58</v>
      </c>
      <c r="J46" s="62"/>
      <c r="K46" s="95"/>
      <c r="L46" s="66"/>
      <c r="M46" s="56">
        <f t="shared" si="27"/>
        <v>0</v>
      </c>
      <c r="N46" s="57">
        <f t="shared" si="28"/>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4"/>
        <v>0</v>
      </c>
      <c r="BB46" s="1">
        <f t="shared" si="25"/>
        <v>0</v>
      </c>
      <c r="BC46" s="1">
        <f t="shared" si="26"/>
        <v>0</v>
      </c>
    </row>
    <row r="47" spans="1:55" ht="15">
      <c r="A47" s="61"/>
      <c r="B47" s="62"/>
      <c r="C47" s="63"/>
      <c r="D47" s="71" t="s">
        <v>179</v>
      </c>
      <c r="E47" s="72">
        <v>0</v>
      </c>
      <c r="F47" s="62"/>
      <c r="G47" s="71" t="s">
        <v>179</v>
      </c>
      <c r="H47" s="72">
        <v>0</v>
      </c>
      <c r="I47" s="32" t="s">
        <v>59</v>
      </c>
      <c r="J47" s="62"/>
      <c r="K47" s="95"/>
      <c r="L47" s="66"/>
      <c r="M47" s="56">
        <f t="shared" si="27"/>
        <v>0</v>
      </c>
      <c r="N47" s="57">
        <f t="shared" si="28"/>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4"/>
        <v>0</v>
      </c>
      <c r="BB47" s="1">
        <f t="shared" si="25"/>
        <v>0</v>
      </c>
      <c r="BC47" s="1">
        <f t="shared" si="26"/>
        <v>0</v>
      </c>
    </row>
    <row r="48" spans="1:55" ht="15">
      <c r="A48" s="61"/>
      <c r="B48" s="62"/>
      <c r="C48" s="63"/>
      <c r="D48" s="71" t="s">
        <v>179</v>
      </c>
      <c r="E48" s="72">
        <v>0</v>
      </c>
      <c r="F48" s="62"/>
      <c r="G48" s="71" t="s">
        <v>179</v>
      </c>
      <c r="H48" s="72">
        <v>0</v>
      </c>
      <c r="I48" s="32" t="s">
        <v>60</v>
      </c>
      <c r="J48" s="62"/>
      <c r="K48" s="95"/>
      <c r="L48" s="66"/>
      <c r="M48" s="56">
        <f t="shared" si="27"/>
        <v>0</v>
      </c>
      <c r="N48" s="57">
        <f t="shared" si="28"/>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4"/>
        <v>0</v>
      </c>
      <c r="BB48" s="1">
        <f t="shared" si="25"/>
        <v>0</v>
      </c>
      <c r="BC48" s="1">
        <f t="shared" si="26"/>
        <v>0</v>
      </c>
    </row>
    <row r="49" spans="1:55" ht="15">
      <c r="A49" s="61"/>
      <c r="B49" s="62"/>
      <c r="C49" s="63"/>
      <c r="D49" s="71" t="s">
        <v>179</v>
      </c>
      <c r="E49" s="72">
        <v>0</v>
      </c>
      <c r="F49" s="62"/>
      <c r="G49" s="71" t="s">
        <v>179</v>
      </c>
      <c r="H49" s="72">
        <v>0</v>
      </c>
      <c r="I49" s="32" t="s">
        <v>61</v>
      </c>
      <c r="J49" s="62"/>
      <c r="K49" s="95"/>
      <c r="L49" s="66"/>
      <c r="M49" s="56">
        <f t="shared" si="27"/>
        <v>0</v>
      </c>
      <c r="N49" s="57">
        <f t="shared" si="28"/>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4"/>
        <v>0</v>
      </c>
      <c r="BB49" s="1">
        <f t="shared" si="25"/>
        <v>0</v>
      </c>
      <c r="BC49" s="1">
        <f t="shared" si="26"/>
        <v>0</v>
      </c>
    </row>
    <row r="50" spans="1:55" ht="15">
      <c r="A50" s="61"/>
      <c r="B50" s="62"/>
      <c r="C50" s="63"/>
      <c r="D50" s="71" t="s">
        <v>179</v>
      </c>
      <c r="E50" s="72">
        <v>0</v>
      </c>
      <c r="F50" s="62"/>
      <c r="G50" s="71" t="s">
        <v>179</v>
      </c>
      <c r="H50" s="72">
        <v>0</v>
      </c>
      <c r="I50" s="32" t="s">
        <v>62</v>
      </c>
      <c r="J50" s="62"/>
      <c r="K50" s="95"/>
      <c r="L50" s="66"/>
      <c r="M50" s="56">
        <f t="shared" si="27"/>
        <v>0</v>
      </c>
      <c r="N50" s="57">
        <f t="shared" si="28"/>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4"/>
        <v>0</v>
      </c>
      <c r="BB50" s="1">
        <f t="shared" si="25"/>
        <v>0</v>
      </c>
      <c r="BC50" s="1">
        <f t="shared" si="26"/>
        <v>0</v>
      </c>
    </row>
    <row r="51" spans="1:55" ht="15">
      <c r="A51" s="61"/>
      <c r="B51" s="62"/>
      <c r="C51" s="63"/>
      <c r="D51" s="71" t="s">
        <v>179</v>
      </c>
      <c r="E51" s="72">
        <v>0</v>
      </c>
      <c r="F51" s="62"/>
      <c r="G51" s="71" t="s">
        <v>179</v>
      </c>
      <c r="H51" s="72">
        <v>0</v>
      </c>
      <c r="I51" s="32" t="s">
        <v>63</v>
      </c>
      <c r="J51" s="62"/>
      <c r="K51" s="95"/>
      <c r="L51" s="66"/>
      <c r="M51" s="56">
        <f t="shared" si="27"/>
        <v>0</v>
      </c>
      <c r="N51" s="57">
        <f t="shared" si="28"/>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4"/>
        <v>0</v>
      </c>
      <c r="BB51" s="1">
        <f t="shared" si="25"/>
        <v>0</v>
      </c>
      <c r="BC51" s="1">
        <f t="shared" si="26"/>
        <v>0</v>
      </c>
    </row>
    <row r="52" spans="1:55" ht="15">
      <c r="A52" s="61"/>
      <c r="B52" s="62"/>
      <c r="C52" s="63"/>
      <c r="D52" s="71" t="s">
        <v>179</v>
      </c>
      <c r="E52" s="72">
        <v>0</v>
      </c>
      <c r="F52" s="62"/>
      <c r="G52" s="71" t="s">
        <v>179</v>
      </c>
      <c r="H52" s="72">
        <v>0</v>
      </c>
      <c r="I52" s="32" t="s">
        <v>67</v>
      </c>
      <c r="J52" s="62"/>
      <c r="K52" s="95"/>
      <c r="L52" s="66"/>
      <c r="M52" s="56">
        <f t="shared" si="27"/>
        <v>0</v>
      </c>
      <c r="N52" s="57">
        <f t="shared" si="28"/>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4"/>
        <v>0</v>
      </c>
      <c r="BB52" s="1">
        <f t="shared" si="25"/>
        <v>0</v>
      </c>
      <c r="BC52" s="1">
        <f t="shared" si="26"/>
        <v>0</v>
      </c>
    </row>
    <row r="53" spans="1:55" ht="15">
      <c r="A53" s="61"/>
      <c r="B53" s="62"/>
      <c r="C53" s="63"/>
      <c r="D53" s="71" t="s">
        <v>179</v>
      </c>
      <c r="E53" s="72">
        <v>0</v>
      </c>
      <c r="F53" s="62"/>
      <c r="G53" s="71" t="s">
        <v>179</v>
      </c>
      <c r="H53" s="72">
        <v>0</v>
      </c>
      <c r="I53" s="32" t="s">
        <v>68</v>
      </c>
      <c r="J53" s="62"/>
      <c r="K53" s="95"/>
      <c r="L53" s="66"/>
      <c r="M53" s="56">
        <f t="shared" si="27"/>
        <v>0</v>
      </c>
      <c r="N53" s="57">
        <f t="shared" si="28"/>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4"/>
        <v>0</v>
      </c>
      <c r="BB53" s="1">
        <f t="shared" si="25"/>
        <v>0</v>
      </c>
      <c r="BC53" s="1">
        <f t="shared" si="26"/>
        <v>0</v>
      </c>
    </row>
    <row r="54" spans="1:55" ht="15">
      <c r="A54" s="61"/>
      <c r="B54" s="62"/>
      <c r="C54" s="63"/>
      <c r="D54" s="71" t="s">
        <v>179</v>
      </c>
      <c r="E54" s="72">
        <v>0</v>
      </c>
      <c r="F54" s="62"/>
      <c r="G54" s="71" t="s">
        <v>179</v>
      </c>
      <c r="H54" s="72">
        <v>0</v>
      </c>
      <c r="I54" s="32" t="s">
        <v>69</v>
      </c>
      <c r="J54" s="62"/>
      <c r="K54" s="95"/>
      <c r="L54" s="66"/>
      <c r="M54" s="56">
        <f t="shared" si="27"/>
        <v>0</v>
      </c>
      <c r="N54" s="57">
        <f t="shared" si="28"/>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4"/>
        <v>0</v>
      </c>
      <c r="BB54" s="1">
        <f t="shared" si="25"/>
        <v>0</v>
      </c>
      <c r="BC54" s="1">
        <f t="shared" si="26"/>
        <v>0</v>
      </c>
    </row>
    <row r="55" spans="1:55" ht="15">
      <c r="A55" s="61"/>
      <c r="B55" s="62"/>
      <c r="C55" s="63"/>
      <c r="D55" s="71" t="s">
        <v>179</v>
      </c>
      <c r="E55" s="72">
        <v>0</v>
      </c>
      <c r="F55" s="62"/>
      <c r="G55" s="71" t="s">
        <v>179</v>
      </c>
      <c r="H55" s="72">
        <v>0</v>
      </c>
      <c r="I55" s="32" t="s">
        <v>70</v>
      </c>
      <c r="J55" s="62"/>
      <c r="K55" s="95"/>
      <c r="L55" s="66"/>
      <c r="M55" s="56">
        <f t="shared" si="27"/>
        <v>0</v>
      </c>
      <c r="N55" s="57">
        <f t="shared" si="28"/>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4"/>
        <v>0</v>
      </c>
      <c r="BB55" s="1">
        <f t="shared" si="25"/>
        <v>0</v>
      </c>
      <c r="BC55" s="1">
        <f t="shared" si="26"/>
        <v>0</v>
      </c>
    </row>
    <row r="56" spans="1:55" ht="15">
      <c r="A56" s="61"/>
      <c r="B56" s="62"/>
      <c r="C56" s="63"/>
      <c r="D56" s="71" t="s">
        <v>179</v>
      </c>
      <c r="E56" s="72">
        <v>0</v>
      </c>
      <c r="F56" s="62"/>
      <c r="G56" s="71" t="s">
        <v>179</v>
      </c>
      <c r="H56" s="72">
        <v>0</v>
      </c>
      <c r="I56" s="32" t="s">
        <v>71</v>
      </c>
      <c r="J56" s="62"/>
      <c r="K56" s="95"/>
      <c r="L56" s="66"/>
      <c r="M56" s="56">
        <f t="shared" si="27"/>
        <v>0</v>
      </c>
      <c r="N56" s="57">
        <f t="shared" si="28"/>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4"/>
        <v>0</v>
      </c>
      <c r="BB56" s="1">
        <f t="shared" si="25"/>
        <v>0</v>
      </c>
      <c r="BC56" s="1">
        <f t="shared" si="26"/>
        <v>0</v>
      </c>
    </row>
    <row r="57" spans="1:55" ht="15">
      <c r="A57" s="61"/>
      <c r="B57" s="62"/>
      <c r="C57" s="63"/>
      <c r="D57" s="71" t="s">
        <v>179</v>
      </c>
      <c r="E57" s="72">
        <v>0</v>
      </c>
      <c r="F57" s="62"/>
      <c r="G57" s="71" t="s">
        <v>179</v>
      </c>
      <c r="H57" s="72">
        <v>0</v>
      </c>
      <c r="I57" s="32" t="s">
        <v>72</v>
      </c>
      <c r="J57" s="62"/>
      <c r="K57" s="95"/>
      <c r="L57" s="66"/>
      <c r="M57" s="56">
        <f t="shared" si="27"/>
        <v>0</v>
      </c>
      <c r="N57" s="57">
        <f t="shared" si="28"/>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4"/>
        <v>0</v>
      </c>
      <c r="BB57" s="1">
        <f t="shared" si="25"/>
        <v>0</v>
      </c>
      <c r="BC57" s="1">
        <f t="shared" si="26"/>
        <v>0</v>
      </c>
    </row>
    <row r="58" spans="1:55" ht="15">
      <c r="A58" s="61"/>
      <c r="B58" s="62"/>
      <c r="C58" s="63"/>
      <c r="D58" s="71" t="s">
        <v>179</v>
      </c>
      <c r="E58" s="72">
        <v>0</v>
      </c>
      <c r="F58" s="62"/>
      <c r="G58" s="71" t="s">
        <v>179</v>
      </c>
      <c r="H58" s="72">
        <v>0</v>
      </c>
      <c r="I58" s="32" t="s">
        <v>73</v>
      </c>
      <c r="J58" s="62"/>
      <c r="K58" s="95"/>
      <c r="L58" s="66"/>
      <c r="M58" s="56">
        <f t="shared" si="27"/>
        <v>0</v>
      </c>
      <c r="N58" s="57">
        <f t="shared" si="28"/>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4"/>
        <v>0</v>
      </c>
      <c r="BB58" s="1">
        <f t="shared" si="25"/>
        <v>0</v>
      </c>
      <c r="BC58" s="1">
        <f t="shared" si="26"/>
        <v>0</v>
      </c>
    </row>
    <row r="59" spans="1:55" ht="15">
      <c r="A59" s="61"/>
      <c r="B59" s="62"/>
      <c r="C59" s="63"/>
      <c r="D59" s="71" t="s">
        <v>179</v>
      </c>
      <c r="E59" s="72">
        <v>0</v>
      </c>
      <c r="F59" s="62"/>
      <c r="G59" s="71" t="s">
        <v>179</v>
      </c>
      <c r="H59" s="72">
        <v>0</v>
      </c>
      <c r="I59" s="32" t="s">
        <v>74</v>
      </c>
      <c r="J59" s="62"/>
      <c r="K59" s="95"/>
      <c r="L59" s="66"/>
      <c r="M59" s="56">
        <f t="shared" si="27"/>
        <v>0</v>
      </c>
      <c r="N59" s="57">
        <f t="shared" si="28"/>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4"/>
        <v>0</v>
      </c>
      <c r="BB59" s="1">
        <f t="shared" si="25"/>
        <v>0</v>
      </c>
      <c r="BC59" s="1">
        <f t="shared" si="26"/>
        <v>0</v>
      </c>
    </row>
    <row r="60" spans="1:55" ht="15">
      <c r="A60" s="61"/>
      <c r="B60" s="62"/>
      <c r="C60" s="63"/>
      <c r="D60" s="71" t="s">
        <v>179</v>
      </c>
      <c r="E60" s="72">
        <v>0</v>
      </c>
      <c r="F60" s="62"/>
      <c r="G60" s="71" t="s">
        <v>179</v>
      </c>
      <c r="H60" s="72">
        <v>0</v>
      </c>
      <c r="I60" s="32" t="s">
        <v>75</v>
      </c>
      <c r="J60" s="62"/>
      <c r="K60" s="95"/>
      <c r="L60" s="66"/>
      <c r="M60" s="56">
        <f t="shared" si="27"/>
        <v>0</v>
      </c>
      <c r="N60" s="57">
        <f t="shared" si="28"/>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4"/>
        <v>0</v>
      </c>
      <c r="BB60" s="1">
        <f t="shared" si="25"/>
        <v>0</v>
      </c>
      <c r="BC60" s="1">
        <f t="shared" si="26"/>
        <v>0</v>
      </c>
    </row>
    <row r="61" spans="1:55" ht="15">
      <c r="A61" s="61"/>
      <c r="B61" s="62"/>
      <c r="C61" s="63"/>
      <c r="D61" s="71" t="s">
        <v>179</v>
      </c>
      <c r="E61" s="72">
        <v>0</v>
      </c>
      <c r="F61" s="62"/>
      <c r="G61" s="71" t="s">
        <v>179</v>
      </c>
      <c r="H61" s="72">
        <v>0</v>
      </c>
      <c r="I61" s="32" t="s">
        <v>76</v>
      </c>
      <c r="J61" s="62"/>
      <c r="K61" s="95"/>
      <c r="L61" s="66"/>
      <c r="M61" s="56">
        <f t="shared" si="27"/>
        <v>0</v>
      </c>
      <c r="N61" s="57">
        <f t="shared" si="28"/>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4"/>
        <v>0</v>
      </c>
      <c r="BB61" s="1">
        <f t="shared" si="25"/>
        <v>0</v>
      </c>
      <c r="BC61" s="1">
        <f t="shared" si="2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xl/worksheets/sheet12.xml><?xml version="1.0" encoding="utf-8"?>
<worksheet xmlns="http://schemas.openxmlformats.org/spreadsheetml/2006/main" xmlns:r="http://schemas.openxmlformats.org/officeDocument/2006/relationships">
  <sheetPr codeName="Blad11">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116</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4</v>
      </c>
      <c r="N4" s="88" t="s">
        <v>117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166</v>
      </c>
      <c r="B6" s="2"/>
      <c r="C6" s="132">
        <f>IF(Summary!B3="","",Summary!B3)</f>
      </c>
      <c r="D6" s="133"/>
      <c r="E6" s="133"/>
      <c r="F6" s="133"/>
      <c r="G6" s="133"/>
      <c r="H6" s="134"/>
      <c r="I6" s="16"/>
      <c r="J6" s="2"/>
      <c r="K6" s="17"/>
      <c r="L6" s="20" t="s">
        <v>105</v>
      </c>
      <c r="M6" s="18">
        <v>2</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Summary!B27</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179</v>
      </c>
      <c r="E14" s="72">
        <v>0</v>
      </c>
      <c r="F14" s="65"/>
      <c r="G14" s="71" t="s">
        <v>179</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179</v>
      </c>
      <c r="E28" s="72">
        <v>0</v>
      </c>
      <c r="F28" s="62"/>
      <c r="G28" s="71" t="s">
        <v>179</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179</v>
      </c>
      <c r="E29" s="72">
        <v>0</v>
      </c>
      <c r="F29" s="62"/>
      <c r="G29" s="71" t="s">
        <v>179</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179</v>
      </c>
      <c r="E31" s="72">
        <v>0</v>
      </c>
      <c r="F31" s="62"/>
      <c r="G31" s="71" t="s">
        <v>179</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179</v>
      </c>
      <c r="E32" s="72">
        <v>0</v>
      </c>
      <c r="F32" s="62"/>
      <c r="G32" s="71" t="s">
        <v>179</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179</v>
      </c>
      <c r="E33" s="72">
        <v>0</v>
      </c>
      <c r="F33" s="62"/>
      <c r="G33" s="71" t="s">
        <v>179</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179</v>
      </c>
      <c r="E34" s="72">
        <v>0</v>
      </c>
      <c r="F34" s="62"/>
      <c r="G34" s="71" t="s">
        <v>179</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179</v>
      </c>
      <c r="E35" s="72">
        <v>0</v>
      </c>
      <c r="F35" s="62"/>
      <c r="G35" s="71" t="s">
        <v>179</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179</v>
      </c>
      <c r="E36" s="72">
        <v>0</v>
      </c>
      <c r="F36" s="62"/>
      <c r="G36" s="71" t="s">
        <v>179</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179</v>
      </c>
      <c r="E37" s="72">
        <v>0</v>
      </c>
      <c r="F37" s="62"/>
      <c r="G37" s="71" t="s">
        <v>179</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179</v>
      </c>
      <c r="E38" s="72">
        <v>0</v>
      </c>
      <c r="F38" s="62"/>
      <c r="G38" s="71" t="s">
        <v>179</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179</v>
      </c>
      <c r="E39" s="72">
        <v>0</v>
      </c>
      <c r="F39" s="62"/>
      <c r="G39" s="71" t="s">
        <v>179</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179</v>
      </c>
      <c r="E40" s="72">
        <v>0</v>
      </c>
      <c r="F40" s="62"/>
      <c r="G40" s="71" t="s">
        <v>179</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179</v>
      </c>
      <c r="E41" s="72">
        <v>0</v>
      </c>
      <c r="F41" s="62"/>
      <c r="G41" s="71" t="s">
        <v>179</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179</v>
      </c>
      <c r="E43" s="72">
        <v>0</v>
      </c>
      <c r="F43" s="62"/>
      <c r="G43" s="71" t="s">
        <v>179</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179</v>
      </c>
      <c r="E44" s="72">
        <v>0</v>
      </c>
      <c r="F44" s="62"/>
      <c r="G44" s="71" t="s">
        <v>179</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179</v>
      </c>
      <c r="E45" s="72">
        <v>0</v>
      </c>
      <c r="F45" s="62"/>
      <c r="G45" s="71" t="s">
        <v>179</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179</v>
      </c>
      <c r="E46" s="72">
        <v>0</v>
      </c>
      <c r="F46" s="62"/>
      <c r="G46" s="71" t="s">
        <v>179</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179</v>
      </c>
      <c r="E47" s="72">
        <v>0</v>
      </c>
      <c r="F47" s="62"/>
      <c r="G47" s="71" t="s">
        <v>179</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179</v>
      </c>
      <c r="E48" s="72">
        <v>0</v>
      </c>
      <c r="F48" s="62"/>
      <c r="G48" s="71" t="s">
        <v>179</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179</v>
      </c>
      <c r="E49" s="72">
        <v>0</v>
      </c>
      <c r="F49" s="62"/>
      <c r="G49" s="71" t="s">
        <v>179</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179</v>
      </c>
      <c r="E50" s="72">
        <v>0</v>
      </c>
      <c r="F50" s="62"/>
      <c r="G50" s="71" t="s">
        <v>179</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179</v>
      </c>
      <c r="E51" s="72">
        <v>0</v>
      </c>
      <c r="F51" s="62"/>
      <c r="G51" s="71" t="s">
        <v>179</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179</v>
      </c>
      <c r="E52" s="72">
        <v>0</v>
      </c>
      <c r="F52" s="62"/>
      <c r="G52" s="71" t="s">
        <v>179</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179</v>
      </c>
      <c r="E53" s="72">
        <v>0</v>
      </c>
      <c r="F53" s="62"/>
      <c r="G53" s="71" t="s">
        <v>179</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179</v>
      </c>
      <c r="E54" s="72">
        <v>0</v>
      </c>
      <c r="F54" s="62"/>
      <c r="G54" s="71" t="s">
        <v>179</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179</v>
      </c>
      <c r="E55" s="72">
        <v>0</v>
      </c>
      <c r="F55" s="62"/>
      <c r="G55" s="71" t="s">
        <v>179</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179</v>
      </c>
      <c r="E56" s="72">
        <v>0</v>
      </c>
      <c r="F56" s="62"/>
      <c r="G56" s="71" t="s">
        <v>179</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179</v>
      </c>
      <c r="E57" s="72">
        <v>0</v>
      </c>
      <c r="F57" s="62"/>
      <c r="G57" s="71" t="s">
        <v>179</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179</v>
      </c>
      <c r="E58" s="72">
        <v>0</v>
      </c>
      <c r="F58" s="62"/>
      <c r="G58" s="71" t="s">
        <v>179</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179</v>
      </c>
      <c r="E59" s="72">
        <v>0</v>
      </c>
      <c r="F59" s="62"/>
      <c r="G59" s="71" t="s">
        <v>179</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179</v>
      </c>
      <c r="E60" s="72">
        <v>0</v>
      </c>
      <c r="F60" s="62"/>
      <c r="G60" s="71" t="s">
        <v>179</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179</v>
      </c>
      <c r="E61" s="72">
        <v>0</v>
      </c>
      <c r="F61" s="62"/>
      <c r="G61" s="71" t="s">
        <v>179</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10;" sqref="E12:E61 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13.xml><?xml version="1.0" encoding="utf-8"?>
<worksheet xmlns="http://schemas.openxmlformats.org/spreadsheetml/2006/main" xmlns:r="http://schemas.openxmlformats.org/officeDocument/2006/relationships">
  <sheetPr codeName="Blad12">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118</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2</v>
      </c>
      <c r="N4" s="88" t="s">
        <v>117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166</v>
      </c>
      <c r="B6" s="2"/>
      <c r="C6" s="132">
        <f>IF(Summary!B3="","",Summary!B3)</f>
      </c>
      <c r="D6" s="133"/>
      <c r="E6" s="133"/>
      <c r="F6" s="133"/>
      <c r="G6" s="133"/>
      <c r="H6" s="134"/>
      <c r="I6" s="16"/>
      <c r="J6" s="2"/>
      <c r="K6" s="17"/>
      <c r="L6" s="20" t="s">
        <v>105</v>
      </c>
      <c r="M6" s="18">
        <v>2</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Summary!B28</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179</v>
      </c>
      <c r="E14" s="72">
        <v>0</v>
      </c>
      <c r="F14" s="65"/>
      <c r="G14" s="71" t="s">
        <v>179</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179</v>
      </c>
      <c r="E28" s="72">
        <v>0</v>
      </c>
      <c r="F28" s="62"/>
      <c r="G28" s="71" t="s">
        <v>179</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179</v>
      </c>
      <c r="E29" s="72">
        <v>0</v>
      </c>
      <c r="F29" s="62"/>
      <c r="G29" s="71" t="s">
        <v>179</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179</v>
      </c>
      <c r="E31" s="72">
        <v>0</v>
      </c>
      <c r="F31" s="62"/>
      <c r="G31" s="71" t="s">
        <v>179</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179</v>
      </c>
      <c r="E32" s="72">
        <v>0</v>
      </c>
      <c r="F32" s="62"/>
      <c r="G32" s="71" t="s">
        <v>179</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179</v>
      </c>
      <c r="E33" s="72">
        <v>0</v>
      </c>
      <c r="F33" s="62"/>
      <c r="G33" s="71" t="s">
        <v>179</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179</v>
      </c>
      <c r="E34" s="72">
        <v>0</v>
      </c>
      <c r="F34" s="62"/>
      <c r="G34" s="71" t="s">
        <v>179</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179</v>
      </c>
      <c r="E35" s="72">
        <v>0</v>
      </c>
      <c r="F35" s="62"/>
      <c r="G35" s="71" t="s">
        <v>179</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179</v>
      </c>
      <c r="E36" s="72">
        <v>0</v>
      </c>
      <c r="F36" s="62"/>
      <c r="G36" s="71" t="s">
        <v>179</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179</v>
      </c>
      <c r="E37" s="72">
        <v>0</v>
      </c>
      <c r="F37" s="62"/>
      <c r="G37" s="71" t="s">
        <v>179</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179</v>
      </c>
      <c r="E38" s="72">
        <v>0</v>
      </c>
      <c r="F38" s="62"/>
      <c r="G38" s="71" t="s">
        <v>179</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179</v>
      </c>
      <c r="E39" s="72">
        <v>0</v>
      </c>
      <c r="F39" s="62"/>
      <c r="G39" s="71" t="s">
        <v>179</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179</v>
      </c>
      <c r="E40" s="72">
        <v>0</v>
      </c>
      <c r="F40" s="62"/>
      <c r="G40" s="71" t="s">
        <v>179</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179</v>
      </c>
      <c r="E41" s="72">
        <v>0</v>
      </c>
      <c r="F41" s="62"/>
      <c r="G41" s="71" t="s">
        <v>179</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179</v>
      </c>
      <c r="E43" s="72">
        <v>0</v>
      </c>
      <c r="F43" s="62"/>
      <c r="G43" s="71" t="s">
        <v>179</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179</v>
      </c>
      <c r="E44" s="72">
        <v>0</v>
      </c>
      <c r="F44" s="62"/>
      <c r="G44" s="71" t="s">
        <v>179</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179</v>
      </c>
      <c r="E45" s="72">
        <v>0</v>
      </c>
      <c r="F45" s="62"/>
      <c r="G45" s="71" t="s">
        <v>179</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179</v>
      </c>
      <c r="E46" s="72">
        <v>0</v>
      </c>
      <c r="F46" s="62"/>
      <c r="G46" s="71" t="s">
        <v>179</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179</v>
      </c>
      <c r="E47" s="72">
        <v>0</v>
      </c>
      <c r="F47" s="62"/>
      <c r="G47" s="71" t="s">
        <v>179</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179</v>
      </c>
      <c r="E48" s="72">
        <v>0</v>
      </c>
      <c r="F48" s="62"/>
      <c r="G48" s="71" t="s">
        <v>179</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179</v>
      </c>
      <c r="E49" s="72">
        <v>0</v>
      </c>
      <c r="F49" s="62"/>
      <c r="G49" s="71" t="s">
        <v>179</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179</v>
      </c>
      <c r="E50" s="72">
        <v>0</v>
      </c>
      <c r="F50" s="62"/>
      <c r="G50" s="71" t="s">
        <v>179</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179</v>
      </c>
      <c r="E51" s="72">
        <v>0</v>
      </c>
      <c r="F51" s="62"/>
      <c r="G51" s="71" t="s">
        <v>179</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179</v>
      </c>
      <c r="E52" s="72">
        <v>0</v>
      </c>
      <c r="F52" s="62"/>
      <c r="G52" s="71" t="s">
        <v>179</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179</v>
      </c>
      <c r="E53" s="72">
        <v>0</v>
      </c>
      <c r="F53" s="62"/>
      <c r="G53" s="71" t="s">
        <v>179</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179</v>
      </c>
      <c r="E54" s="72">
        <v>0</v>
      </c>
      <c r="F54" s="62"/>
      <c r="G54" s="71" t="s">
        <v>179</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179</v>
      </c>
      <c r="E55" s="72">
        <v>0</v>
      </c>
      <c r="F55" s="62"/>
      <c r="G55" s="71" t="s">
        <v>179</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179</v>
      </c>
      <c r="E56" s="72">
        <v>0</v>
      </c>
      <c r="F56" s="62"/>
      <c r="G56" s="71" t="s">
        <v>179</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179</v>
      </c>
      <c r="E57" s="72">
        <v>0</v>
      </c>
      <c r="F57" s="62"/>
      <c r="G57" s="71" t="s">
        <v>179</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179</v>
      </c>
      <c r="E58" s="72">
        <v>0</v>
      </c>
      <c r="F58" s="62"/>
      <c r="G58" s="71" t="s">
        <v>179</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179</v>
      </c>
      <c r="E59" s="72">
        <v>0</v>
      </c>
      <c r="F59" s="62"/>
      <c r="G59" s="71" t="s">
        <v>179</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179</v>
      </c>
      <c r="E60" s="72">
        <v>0</v>
      </c>
      <c r="F60" s="62"/>
      <c r="G60" s="71" t="s">
        <v>179</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179</v>
      </c>
      <c r="E61" s="72">
        <v>0</v>
      </c>
      <c r="F61" s="62"/>
      <c r="G61" s="71" t="s">
        <v>179</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2">
    <dataValidation type="whole" allowBlank="1" showInputMessage="1" showErrorMessage="1" error="Please note: picture report between P0 and P5&#10;" sqref="E12:E61">
      <formula1>0</formula1>
      <formula2>5</formula2>
    </dataValidation>
    <dataValidation type="whole" allowBlank="1" showInputMessage="1" showErrorMessage="1" error="Please note: picture report between P0 and P5" sqref="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2.xml><?xml version="1.0" encoding="utf-8"?>
<worksheet xmlns="http://schemas.openxmlformats.org/spreadsheetml/2006/main" xmlns:r="http://schemas.openxmlformats.org/officeDocument/2006/relationships">
  <sheetPr codeName="Blad1">
    <pageSetUpPr fitToPage="1"/>
  </sheetPr>
  <dimension ref="A1:K60"/>
  <sheetViews>
    <sheetView zoomScale="70" zoomScaleNormal="70" zoomScalePageLayoutView="0" workbookViewId="0" topLeftCell="A1">
      <pane ySplit="1" topLeftCell="A2" activePane="bottomLeft" state="frozen"/>
      <selection pane="topLeft" activeCell="A1" sqref="A1"/>
      <selection pane="bottomLeft" activeCell="B3" sqref="B3:D3"/>
    </sheetView>
  </sheetViews>
  <sheetFormatPr defaultColWidth="9.140625" defaultRowHeight="12.75"/>
  <cols>
    <col min="1" max="1" width="29.421875" style="34" customWidth="1"/>
    <col min="2" max="2" width="22.00390625" style="44" customWidth="1"/>
    <col min="3" max="3" width="7.140625" style="2" customWidth="1"/>
    <col min="4" max="4" width="21.140625" style="2" customWidth="1"/>
    <col min="5" max="5" width="10.57421875" style="2" customWidth="1"/>
    <col min="6" max="6" width="20.00390625" style="2" customWidth="1"/>
    <col min="7" max="7" width="3.57421875" style="2" customWidth="1"/>
    <col min="8" max="8" width="2.8515625" style="2" bestFit="1" customWidth="1"/>
    <col min="9" max="9" width="11.140625" style="2" customWidth="1"/>
    <col min="10" max="10" width="14.28125" style="2" customWidth="1"/>
    <col min="11" max="11" width="13.8515625" style="2" customWidth="1"/>
    <col min="12" max="16384" width="9.140625" style="2" customWidth="1"/>
  </cols>
  <sheetData>
    <row r="1" spans="1:11" ht="37.5" customHeight="1">
      <c r="A1" s="117" t="s">
        <v>93</v>
      </c>
      <c r="B1" s="117"/>
      <c r="C1" s="117"/>
      <c r="D1" s="117"/>
      <c r="E1" s="117"/>
      <c r="F1" s="117"/>
      <c r="G1" s="117"/>
      <c r="H1" s="117"/>
      <c r="I1" s="117"/>
      <c r="J1" s="117"/>
      <c r="K1" s="117"/>
    </row>
    <row r="2" spans="1:2" ht="22.5" customHeight="1">
      <c r="A2" s="33"/>
      <c r="B2" s="34"/>
    </row>
    <row r="3" spans="1:10" ht="22.5" customHeight="1">
      <c r="A3" s="34" t="s">
        <v>152</v>
      </c>
      <c r="B3" s="123"/>
      <c r="C3" s="119"/>
      <c r="D3" s="120"/>
      <c r="E3" s="34"/>
      <c r="F3" s="34"/>
      <c r="G3" s="35"/>
      <c r="H3" s="35"/>
      <c r="I3" s="35"/>
      <c r="J3" s="35"/>
    </row>
    <row r="4" spans="1:10" ht="7.5" customHeight="1">
      <c r="A4" s="36"/>
      <c r="B4" s="37"/>
      <c r="D4" s="34"/>
      <c r="E4" s="34"/>
      <c r="F4" s="34"/>
      <c r="G4" s="35"/>
      <c r="H4" s="35"/>
      <c r="I4" s="35"/>
      <c r="J4" s="35"/>
    </row>
    <row r="5" spans="1:10" ht="22.5" customHeight="1">
      <c r="A5" s="34" t="s">
        <v>103</v>
      </c>
      <c r="B5" s="118"/>
      <c r="C5" s="119"/>
      <c r="D5" s="120"/>
      <c r="E5" s="34"/>
      <c r="F5" s="34"/>
      <c r="G5" s="35"/>
      <c r="H5" s="35"/>
      <c r="I5" s="35"/>
      <c r="J5" s="35"/>
    </row>
    <row r="6" spans="1:10" ht="7.5" customHeight="1">
      <c r="A6" s="36"/>
      <c r="B6" s="38"/>
      <c r="D6" s="34"/>
      <c r="E6" s="34"/>
      <c r="F6" s="34"/>
      <c r="G6" s="35"/>
      <c r="H6" s="35"/>
      <c r="I6" s="35"/>
      <c r="J6" s="35"/>
    </row>
    <row r="7" spans="1:10" ht="22.5" customHeight="1">
      <c r="A7" s="39" t="s">
        <v>153</v>
      </c>
      <c r="B7" s="124"/>
      <c r="C7" s="119"/>
      <c r="D7" s="120"/>
      <c r="E7" s="34"/>
      <c r="F7" s="34"/>
      <c r="G7" s="35"/>
      <c r="H7" s="35"/>
      <c r="I7" s="35"/>
      <c r="J7" s="35"/>
    </row>
    <row r="8" spans="1:10" ht="7.5" customHeight="1">
      <c r="A8" s="36"/>
      <c r="B8" s="38"/>
      <c r="D8" s="34"/>
      <c r="E8" s="34"/>
      <c r="F8" s="34"/>
      <c r="G8" s="35"/>
      <c r="H8" s="35"/>
      <c r="I8" s="35"/>
      <c r="J8" s="35"/>
    </row>
    <row r="9" spans="1:10" ht="22.5" customHeight="1">
      <c r="A9" s="40" t="s">
        <v>154</v>
      </c>
      <c r="B9" s="118"/>
      <c r="C9" s="119"/>
      <c r="D9" s="120"/>
      <c r="E9" s="34"/>
      <c r="F9" s="34"/>
      <c r="G9" s="35"/>
      <c r="H9" s="35"/>
      <c r="I9" s="35"/>
      <c r="J9" s="35"/>
    </row>
    <row r="10" spans="2:6" ht="7.5" customHeight="1">
      <c r="B10" s="38"/>
      <c r="D10" s="34"/>
      <c r="E10" s="34"/>
      <c r="F10" s="34"/>
    </row>
    <row r="11" spans="1:6" ht="53.25" customHeight="1">
      <c r="A11" s="87" t="s">
        <v>155</v>
      </c>
      <c r="B11" s="122"/>
      <c r="C11" s="119"/>
      <c r="D11" s="120"/>
      <c r="E11" s="34"/>
      <c r="F11" s="34"/>
    </row>
    <row r="12" spans="1:6" ht="7.5" customHeight="1">
      <c r="A12" s="36"/>
      <c r="B12" s="38"/>
      <c r="D12" s="34"/>
      <c r="E12" s="34"/>
      <c r="F12" s="34"/>
    </row>
    <row r="13" spans="1:4" ht="22.5" customHeight="1">
      <c r="A13" s="40" t="s">
        <v>156</v>
      </c>
      <c r="B13" s="121"/>
      <c r="C13" s="119"/>
      <c r="D13" s="120"/>
    </row>
    <row r="14" spans="1:2" ht="7.5" customHeight="1">
      <c r="A14" s="36"/>
      <c r="B14" s="34"/>
    </row>
    <row r="15" spans="1:4" ht="22.5" customHeight="1">
      <c r="A15" s="34" t="s">
        <v>48</v>
      </c>
      <c r="B15" s="125"/>
      <c r="C15" s="119"/>
      <c r="D15" s="120"/>
    </row>
    <row r="16" spans="1:3" ht="7.5" customHeight="1">
      <c r="A16" s="36"/>
      <c r="B16" s="113"/>
      <c r="C16" s="3"/>
    </row>
    <row r="17" spans="1:3" ht="21.75" customHeight="1">
      <c r="A17" s="36"/>
      <c r="B17" s="112" t="s">
        <v>157</v>
      </c>
      <c r="C17" s="3"/>
    </row>
    <row r="18" spans="1:5" ht="22.5" customHeight="1">
      <c r="A18" s="41" t="s">
        <v>89</v>
      </c>
      <c r="B18" s="49"/>
      <c r="C18" s="34"/>
      <c r="D18" s="34"/>
      <c r="E18" s="35"/>
    </row>
    <row r="19" spans="1:4" ht="22.5" customHeight="1">
      <c r="A19" s="4" t="s">
        <v>90</v>
      </c>
      <c r="B19" s="49"/>
      <c r="C19" s="34"/>
      <c r="D19" s="42"/>
    </row>
    <row r="20" spans="1:4" ht="22.5" customHeight="1">
      <c r="A20" s="4" t="s">
        <v>91</v>
      </c>
      <c r="B20" s="49"/>
      <c r="C20" s="34"/>
      <c r="D20" s="42"/>
    </row>
    <row r="21" spans="1:4" ht="22.5" customHeight="1">
      <c r="A21" s="4" t="s">
        <v>87</v>
      </c>
      <c r="B21" s="49"/>
      <c r="C21" s="34"/>
      <c r="D21" s="42"/>
    </row>
    <row r="22" spans="1:4" ht="22.5" customHeight="1">
      <c r="A22" s="4" t="s">
        <v>88</v>
      </c>
      <c r="B22" s="49"/>
      <c r="C22" s="34"/>
      <c r="D22" s="42"/>
    </row>
    <row r="23" spans="1:2" ht="22.5" customHeight="1">
      <c r="A23" s="41" t="s">
        <v>92</v>
      </c>
      <c r="B23" s="49"/>
    </row>
    <row r="24" spans="1:3" ht="22.5" customHeight="1">
      <c r="A24" s="41" t="s">
        <v>110</v>
      </c>
      <c r="B24" s="49"/>
      <c r="C24" s="3"/>
    </row>
    <row r="25" spans="1:3" ht="22.5" customHeight="1">
      <c r="A25" s="41" t="s">
        <v>111</v>
      </c>
      <c r="B25" s="49"/>
      <c r="C25" s="3"/>
    </row>
    <row r="26" spans="1:3" ht="22.5" customHeight="1">
      <c r="A26" s="4" t="s">
        <v>114</v>
      </c>
      <c r="B26" s="49"/>
      <c r="C26" s="3"/>
    </row>
    <row r="27" spans="1:3" ht="22.5" customHeight="1">
      <c r="A27" s="4" t="s">
        <v>158</v>
      </c>
      <c r="B27" s="49"/>
      <c r="C27" s="3"/>
    </row>
    <row r="28" spans="1:3" ht="22.5" customHeight="1">
      <c r="A28" s="4" t="s">
        <v>159</v>
      </c>
      <c r="B28" s="49"/>
      <c r="C28" s="3"/>
    </row>
    <row r="29" spans="1:11" ht="21.75" customHeight="1">
      <c r="A29" s="33"/>
      <c r="B29" s="43" t="s">
        <v>96</v>
      </c>
      <c r="C29" s="3"/>
      <c r="D29" s="44" t="s">
        <v>94</v>
      </c>
      <c r="E29" s="36" t="s">
        <v>95</v>
      </c>
      <c r="F29" s="34" t="s">
        <v>48</v>
      </c>
      <c r="I29" s="96" t="s">
        <v>185</v>
      </c>
      <c r="J29" s="36" t="s">
        <v>186</v>
      </c>
      <c r="K29" s="96" t="s">
        <v>160</v>
      </c>
    </row>
    <row r="30" spans="1:11" ht="22.5" customHeight="1">
      <c r="A30" s="4" t="s">
        <v>89</v>
      </c>
      <c r="B30" s="68">
        <f>'70cm'!P6</f>
        <v>0</v>
      </c>
      <c r="D30" s="91">
        <f>VLOOKUP(MAX('70cm'!BA12:BA61),'70cm'!BA12:BC61,2,FALSE)</f>
        <v>0</v>
      </c>
      <c r="E30" s="68">
        <f>MAX('70cm'!BA12:BA61)</f>
        <v>0</v>
      </c>
      <c r="F30" s="93">
        <f>VLOOKUP(MAX('70cm'!BA12:BA61),'70cm'!BA12:BC61,3,FALSE)</f>
        <v>0</v>
      </c>
      <c r="I30" s="97">
        <f>'70cm'!BD12</f>
        <v>0</v>
      </c>
      <c r="J30" s="100">
        <f>'70cm'!BE12</f>
        <v>0</v>
      </c>
      <c r="K30" s="99">
        <f>IF(J30&gt;0,J30/I30,0)</f>
        <v>0</v>
      </c>
    </row>
    <row r="31" spans="1:11" ht="22.5" customHeight="1">
      <c r="A31" s="41" t="s">
        <v>90</v>
      </c>
      <c r="B31" s="68">
        <f>'23cm'!P6</f>
        <v>0</v>
      </c>
      <c r="D31" s="92">
        <f>VLOOKUP(MAX('23cm'!BA12:BA61),'23cm'!BA12:BC61,2,FALSE)</f>
        <v>0</v>
      </c>
      <c r="E31" s="69">
        <f>MAX('23cm'!BA12:BA61)</f>
        <v>0</v>
      </c>
      <c r="F31" s="94">
        <f>VLOOKUP(MAX('23cm'!BA12:BA61),'23cm'!BA12:BC61,3,FALSE)</f>
        <v>0</v>
      </c>
      <c r="I31" s="97">
        <f>'23cm'!BD12</f>
        <v>0</v>
      </c>
      <c r="J31" s="100">
        <f>'23cm'!BE12</f>
        <v>0</v>
      </c>
      <c r="K31" s="99">
        <f>IF(J31&gt;0,J31/I31,0)</f>
        <v>0</v>
      </c>
    </row>
    <row r="32" spans="1:11" ht="22.5" customHeight="1">
      <c r="A32" s="41" t="s">
        <v>91</v>
      </c>
      <c r="B32" s="68">
        <f>'13cm'!P6</f>
        <v>0</v>
      </c>
      <c r="D32" s="92">
        <f>VLOOKUP(MAX('13cm'!BA12:BA61),'13cm'!BA12:BC61,2,FALSE)</f>
        <v>0</v>
      </c>
      <c r="E32" s="69">
        <f>MAX('13cm'!BA12:BA61)</f>
        <v>0</v>
      </c>
      <c r="F32" s="94">
        <f>VLOOKUP(MAX('13cm'!BA12:BA61),'13cm'!BA12:BC61,3,FALSE)</f>
        <v>0</v>
      </c>
      <c r="I32" s="97">
        <f>'13cm'!BD12</f>
        <v>0</v>
      </c>
      <c r="J32" s="100">
        <f>'13cm'!BE12</f>
        <v>0</v>
      </c>
      <c r="K32" s="99">
        <f aca="true" t="shared" si="0" ref="K32:K40">IF(J32&gt;0,J32/I32,0)</f>
        <v>0</v>
      </c>
    </row>
    <row r="33" spans="1:11" ht="22.5" customHeight="1">
      <c r="A33" s="41" t="s">
        <v>87</v>
      </c>
      <c r="B33" s="68">
        <f>9cm!P6</f>
        <v>0</v>
      </c>
      <c r="C33" s="45"/>
      <c r="D33" s="92">
        <f>VLOOKUP(MAX(9cm!BA12:BA61),9cm!BA12:BC61,2,FALSE)</f>
        <v>0</v>
      </c>
      <c r="E33" s="69">
        <f>MAX(9cm!BA12:BA61)</f>
        <v>0</v>
      </c>
      <c r="F33" s="94">
        <f>VLOOKUP(MAX(9cm!BA12:BA61),9cm!BA12:BC61,3,FALSE)</f>
        <v>0</v>
      </c>
      <c r="I33" s="98">
        <f>9cm!BD12</f>
        <v>0</v>
      </c>
      <c r="J33" s="101">
        <f>9cm!BE12</f>
        <v>0</v>
      </c>
      <c r="K33" s="99">
        <f t="shared" si="0"/>
        <v>0</v>
      </c>
    </row>
    <row r="34" spans="1:11" ht="22.5" customHeight="1">
      <c r="A34" s="41" t="s">
        <v>88</v>
      </c>
      <c r="B34" s="68">
        <f>6cm!P6</f>
        <v>0</v>
      </c>
      <c r="D34" s="92">
        <f>VLOOKUP(MAX(6cm!BA12:BA61),6cm!BA12:BC61,2,FALSE)</f>
        <v>0</v>
      </c>
      <c r="E34" s="69">
        <f>MAX(6cm!BA12:BA61)</f>
        <v>0</v>
      </c>
      <c r="F34" s="94">
        <f>VLOOKUP(MAX(6cm!BA12:BA61),6cm!BA12:BC61,3,FALSE)</f>
        <v>0</v>
      </c>
      <c r="I34" s="98">
        <f>6cm!BD12</f>
        <v>0</v>
      </c>
      <c r="J34" s="101">
        <f>6cm!BE12</f>
        <v>0</v>
      </c>
      <c r="K34" s="99">
        <f t="shared" si="0"/>
        <v>0</v>
      </c>
    </row>
    <row r="35" spans="1:11" ht="22.5" customHeight="1">
      <c r="A35" s="41" t="s">
        <v>92</v>
      </c>
      <c r="B35" s="68">
        <f>3cm!P6</f>
        <v>0</v>
      </c>
      <c r="C35" s="34" t="s">
        <v>86</v>
      </c>
      <c r="D35" s="92">
        <f>VLOOKUP(MAX(3cm!BA12:BA61),3cm!BA12:BC61,2,FALSE)</f>
        <v>0</v>
      </c>
      <c r="E35" s="69">
        <f>MAX(3cm!BA12:BA61)</f>
        <v>0</v>
      </c>
      <c r="F35" s="94">
        <f>VLOOKUP(MAX(3cm!BA12:BA61),3cm!BA12:BC61,3,FALSE)</f>
        <v>0</v>
      </c>
      <c r="I35" s="98">
        <f>3cm!BD12</f>
        <v>0</v>
      </c>
      <c r="J35" s="101">
        <f>3cm!BE12</f>
        <v>0</v>
      </c>
      <c r="K35" s="99">
        <f t="shared" si="0"/>
        <v>0</v>
      </c>
    </row>
    <row r="36" spans="1:11" ht="22.5" customHeight="1">
      <c r="A36" s="46" t="s">
        <v>110</v>
      </c>
      <c r="B36" s="68">
        <f>'1.2cm'!P6</f>
        <v>0</v>
      </c>
      <c r="C36" s="3"/>
      <c r="D36" s="92">
        <f>VLOOKUP(MAX('1.2cm'!BA12:BA61),'1.2cm'!BA12:BC61,2,FALSE)</f>
        <v>0</v>
      </c>
      <c r="E36" s="69">
        <f>MAX('1.2cm'!BA12:BA61)</f>
        <v>0</v>
      </c>
      <c r="F36" s="94">
        <f>VLOOKUP(MAX('1.2cm'!BA12:BA61),'1.2cm'!BA12:BC61,3,FALSE)</f>
        <v>0</v>
      </c>
      <c r="I36" s="98">
        <f>'1.2cm'!BD12</f>
        <v>0</v>
      </c>
      <c r="J36" s="101">
        <f>'1.2cm'!BE12</f>
        <v>0</v>
      </c>
      <c r="K36" s="99">
        <f t="shared" si="0"/>
        <v>0</v>
      </c>
    </row>
    <row r="37" spans="1:11" ht="22.5" customHeight="1">
      <c r="A37" s="46" t="s">
        <v>111</v>
      </c>
      <c r="B37" s="68">
        <f>'0.6cm'!P6</f>
        <v>0</v>
      </c>
      <c r="C37" s="3"/>
      <c r="D37" s="92">
        <f>VLOOKUP(MAX('0.6cm'!BA12:BA61),'0.6cm'!BA12:BC61,2,FALSE)</f>
        <v>0</v>
      </c>
      <c r="E37" s="69">
        <f>MAX('0.6cm'!BA12:BA61)</f>
        <v>0</v>
      </c>
      <c r="F37" s="94">
        <f>VLOOKUP(MAX('0.6cm'!BA12:BA61),'0.6cm'!BA12:BC61,3,FALSE)</f>
        <v>0</v>
      </c>
      <c r="I37" s="98">
        <f>'0.6cm'!BD12</f>
        <v>0</v>
      </c>
      <c r="J37" s="101">
        <f>'0.6cm'!BE12</f>
        <v>0</v>
      </c>
      <c r="K37" s="99">
        <f t="shared" si="0"/>
        <v>0</v>
      </c>
    </row>
    <row r="38" spans="1:11" ht="22.5" customHeight="1">
      <c r="A38" s="4" t="s">
        <v>114</v>
      </c>
      <c r="B38" s="68">
        <f>'0.4cm'!P6</f>
        <v>0</v>
      </c>
      <c r="C38" s="3"/>
      <c r="D38" s="92">
        <f>VLOOKUP(MAX('0.4cm'!BA12:BA61),'0.4cm'!BA12:BC61,2,FALSE)</f>
        <v>0</v>
      </c>
      <c r="E38" s="69">
        <f>MAX('0.4cm'!BA12:BA61)</f>
        <v>0</v>
      </c>
      <c r="F38" s="94">
        <f>VLOOKUP(MAX('0.4cm'!BA12:BA61),'0.4cm'!BA12:BC61,3,FALSE)</f>
        <v>0</v>
      </c>
      <c r="I38" s="98">
        <f>'0.4cm'!BD12</f>
        <v>0</v>
      </c>
      <c r="J38" s="101">
        <f>'0.4cm'!BE12</f>
        <v>0</v>
      </c>
      <c r="K38" s="99">
        <f t="shared" si="0"/>
        <v>0</v>
      </c>
    </row>
    <row r="39" spans="1:11" ht="22.5" customHeight="1">
      <c r="A39" s="4" t="s">
        <v>158</v>
      </c>
      <c r="B39" s="68">
        <f>4m!P6</f>
        <v>0</v>
      </c>
      <c r="C39" s="3"/>
      <c r="D39" s="92">
        <f>VLOOKUP(MAX(4m!BA12:BA61),4m!BA12:BC61,2,FALSE)</f>
        <v>0</v>
      </c>
      <c r="E39" s="69">
        <f>MAX(4m!BA12:BA61)</f>
        <v>0</v>
      </c>
      <c r="F39" s="94">
        <f>VLOOKUP(MAX(4m!BA12:BA61),4m!BA12:BC61,3,FALSE)</f>
        <v>0</v>
      </c>
      <c r="I39" s="98">
        <f>4m!BD12</f>
        <v>0</v>
      </c>
      <c r="J39" s="101">
        <f>4m!BE12</f>
        <v>0</v>
      </c>
      <c r="K39" s="99">
        <f t="shared" si="0"/>
        <v>0</v>
      </c>
    </row>
    <row r="40" spans="1:11" ht="22.5" customHeight="1">
      <c r="A40" s="4" t="s">
        <v>161</v>
      </c>
      <c r="B40" s="68">
        <f>2m!P6</f>
        <v>0</v>
      </c>
      <c r="C40" s="3"/>
      <c r="D40" s="92">
        <f>VLOOKUP(MAX(2m!BA12:BA61),2m!BA12:BC61,2,FALSE)</f>
        <v>0</v>
      </c>
      <c r="E40" s="69">
        <f>MAX(2m!BA12:BA61)</f>
        <v>0</v>
      </c>
      <c r="F40" s="94">
        <f>VLOOKUP(MAX(2m!BA12:BA61),2m!BA12:BC61,3,FALSE)</f>
        <v>0</v>
      </c>
      <c r="I40" s="98">
        <f>2m!BD12</f>
        <v>0</v>
      </c>
      <c r="J40" s="101">
        <f>2m!BE12</f>
        <v>0</v>
      </c>
      <c r="K40" s="99">
        <f t="shared" si="0"/>
        <v>0</v>
      </c>
    </row>
    <row r="41" spans="1:2" ht="22.5" customHeight="1">
      <c r="A41" s="34" t="s">
        <v>184</v>
      </c>
      <c r="B41" s="68">
        <f>SUM(B30:B38)</f>
        <v>0</v>
      </c>
    </row>
    <row r="42" ht="18" customHeight="1"/>
    <row r="43" ht="18" customHeight="1"/>
    <row r="44" spans="1:4" ht="18" customHeight="1">
      <c r="A44" s="42" t="s">
        <v>164</v>
      </c>
      <c r="B44" s="42"/>
      <c r="C44" s="47"/>
      <c r="D44" s="47"/>
    </row>
    <row r="45" spans="1:4" ht="18" customHeight="1">
      <c r="A45" s="42" t="s">
        <v>165</v>
      </c>
      <c r="B45" s="42"/>
      <c r="C45" s="47"/>
      <c r="D45" s="47"/>
    </row>
    <row r="46" ht="18" customHeight="1">
      <c r="A46" s="2"/>
    </row>
    <row r="47" spans="1:3" ht="18" customHeight="1">
      <c r="A47" s="2"/>
      <c r="C47" s="48"/>
    </row>
    <row r="48" spans="1:4" ht="22.5" customHeight="1">
      <c r="A48" s="34" t="s">
        <v>162</v>
      </c>
      <c r="B48" s="123"/>
      <c r="C48" s="119"/>
      <c r="D48" s="120"/>
    </row>
    <row r="49" ht="18" customHeight="1">
      <c r="B49" s="2"/>
    </row>
    <row r="50" spans="1:4" ht="18" customHeight="1">
      <c r="A50" s="34" t="s">
        <v>163</v>
      </c>
      <c r="B50" s="118"/>
      <c r="C50" s="119"/>
      <c r="D50" s="120"/>
    </row>
    <row r="51" spans="1:2" ht="18" customHeight="1">
      <c r="A51" s="2"/>
      <c r="B51" s="2"/>
    </row>
    <row r="52" ht="18" customHeight="1"/>
    <row r="53" ht="18" customHeight="1"/>
    <row r="54" ht="18" customHeight="1">
      <c r="A54" s="34" t="s">
        <v>180</v>
      </c>
    </row>
    <row r="55" ht="18" customHeight="1">
      <c r="A55" s="34" t="s">
        <v>181</v>
      </c>
    </row>
    <row r="56" ht="18" customHeight="1">
      <c r="A56" s="34" t="s">
        <v>182</v>
      </c>
    </row>
    <row r="57" ht="18" customHeight="1">
      <c r="A57" s="34" t="s">
        <v>183</v>
      </c>
    </row>
    <row r="58" ht="18" customHeight="1"/>
    <row r="59" ht="18" customHeight="1"/>
    <row r="60" spans="1:11" ht="18" customHeight="1">
      <c r="A60" s="42"/>
      <c r="B60" s="42"/>
      <c r="C60" s="42"/>
      <c r="D60" s="42"/>
      <c r="E60" s="42"/>
      <c r="F60" s="42"/>
      <c r="G60" s="42"/>
      <c r="H60" s="42"/>
      <c r="I60" s="42"/>
      <c r="J60" s="42"/>
      <c r="K60" s="42"/>
    </row>
    <row r="61" s="34" customFormat="1" ht="18" customHeight="1"/>
  </sheetData>
  <sheetProtection sheet="1" selectLockedCells="1"/>
  <protectedRanges>
    <protectedRange password="C056" sqref="D30:F40" name="Bereik1"/>
  </protectedRanges>
  <mergeCells count="10">
    <mergeCell ref="A1:K1"/>
    <mergeCell ref="B50:D50"/>
    <mergeCell ref="B9:D9"/>
    <mergeCell ref="B13:D13"/>
    <mergeCell ref="B11:D11"/>
    <mergeCell ref="B3:D3"/>
    <mergeCell ref="B5:D5"/>
    <mergeCell ref="B7:D7"/>
    <mergeCell ref="B15:D15"/>
    <mergeCell ref="B48:D48"/>
  </mergeCells>
  <printOptions/>
  <pageMargins left="0.75" right="0.75" top="0.82" bottom="0.5" header="0.48" footer="0.5"/>
  <pageSetup fitToHeight="1" fitToWidth="1" horizontalDpi="360" verticalDpi="36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Blad2">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79</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70</v>
      </c>
      <c r="N4" s="88" t="s">
        <v>77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166</v>
      </c>
      <c r="B6" s="2"/>
      <c r="C6" s="132">
        <f>IF(Summary!B3="","",Summary!B3)</f>
      </c>
      <c r="D6" s="133"/>
      <c r="E6" s="133"/>
      <c r="F6" s="133"/>
      <c r="G6" s="133"/>
      <c r="H6" s="134"/>
      <c r="I6" s="16"/>
      <c r="J6" s="2"/>
      <c r="K6" s="17"/>
      <c r="L6" s="20" t="s">
        <v>105</v>
      </c>
      <c r="M6" s="18">
        <v>2</v>
      </c>
      <c r="N6" s="19"/>
      <c r="O6" s="86" t="s">
        <v>178</v>
      </c>
      <c r="P6" s="68">
        <f>SUM(N12:N61)</f>
        <v>0</v>
      </c>
      <c r="Q6" s="50">
        <f>IF(M4=70,1,IF(M4=24,2,IF(M4=23,2,IF(M4=13,5))))</f>
        <v>1</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Summary!B18</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179</v>
      </c>
      <c r="E14" s="72">
        <v>0</v>
      </c>
      <c r="F14" s="65"/>
      <c r="G14" s="71" t="s">
        <v>179</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179</v>
      </c>
      <c r="E28" s="72">
        <v>0</v>
      </c>
      <c r="F28" s="62"/>
      <c r="G28" s="71" t="s">
        <v>179</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179</v>
      </c>
      <c r="E29" s="72">
        <v>0</v>
      </c>
      <c r="F29" s="62"/>
      <c r="G29" s="71" t="s">
        <v>179</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179</v>
      </c>
      <c r="E31" s="72">
        <v>0</v>
      </c>
      <c r="F31" s="62"/>
      <c r="G31" s="71" t="s">
        <v>179</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179</v>
      </c>
      <c r="E32" s="72">
        <v>0</v>
      </c>
      <c r="F32" s="62"/>
      <c r="G32" s="71" t="s">
        <v>179</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179</v>
      </c>
      <c r="E33" s="72">
        <v>0</v>
      </c>
      <c r="F33" s="62"/>
      <c r="G33" s="71" t="s">
        <v>179</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179</v>
      </c>
      <c r="E34" s="72">
        <v>0</v>
      </c>
      <c r="F34" s="62"/>
      <c r="G34" s="71" t="s">
        <v>179</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179</v>
      </c>
      <c r="E35" s="72">
        <v>0</v>
      </c>
      <c r="F35" s="62"/>
      <c r="G35" s="71" t="s">
        <v>179</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179</v>
      </c>
      <c r="E36" s="72">
        <v>0</v>
      </c>
      <c r="F36" s="62"/>
      <c r="G36" s="71" t="s">
        <v>179</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179</v>
      </c>
      <c r="E37" s="72">
        <v>0</v>
      </c>
      <c r="F37" s="62"/>
      <c r="G37" s="71" t="s">
        <v>179</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179</v>
      </c>
      <c r="E38" s="72">
        <v>0</v>
      </c>
      <c r="F38" s="62"/>
      <c r="G38" s="71" t="s">
        <v>179</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179</v>
      </c>
      <c r="E39" s="72">
        <v>0</v>
      </c>
      <c r="F39" s="62"/>
      <c r="G39" s="71" t="s">
        <v>179</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179</v>
      </c>
      <c r="E40" s="72">
        <v>0</v>
      </c>
      <c r="F40" s="62"/>
      <c r="G40" s="71" t="s">
        <v>179</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179</v>
      </c>
      <c r="E41" s="72">
        <v>0</v>
      </c>
      <c r="F41" s="62"/>
      <c r="G41" s="71" t="s">
        <v>179</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179</v>
      </c>
      <c r="E43" s="72">
        <v>0</v>
      </c>
      <c r="F43" s="62"/>
      <c r="G43" s="71" t="s">
        <v>179</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179</v>
      </c>
      <c r="E44" s="72">
        <v>0</v>
      </c>
      <c r="F44" s="62"/>
      <c r="G44" s="71" t="s">
        <v>179</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179</v>
      </c>
      <c r="E45" s="72">
        <v>0</v>
      </c>
      <c r="F45" s="62"/>
      <c r="G45" s="71" t="s">
        <v>179</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179</v>
      </c>
      <c r="E46" s="72">
        <v>0</v>
      </c>
      <c r="F46" s="62"/>
      <c r="G46" s="71" t="s">
        <v>179</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179</v>
      </c>
      <c r="E47" s="72">
        <v>0</v>
      </c>
      <c r="F47" s="62"/>
      <c r="G47" s="71" t="s">
        <v>179</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179</v>
      </c>
      <c r="E48" s="72">
        <v>0</v>
      </c>
      <c r="F48" s="62"/>
      <c r="G48" s="71" t="s">
        <v>179</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179</v>
      </c>
      <c r="E49" s="72">
        <v>0</v>
      </c>
      <c r="F49" s="62"/>
      <c r="G49" s="71" t="s">
        <v>179</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179</v>
      </c>
      <c r="E50" s="72">
        <v>0</v>
      </c>
      <c r="F50" s="62"/>
      <c r="G50" s="71" t="s">
        <v>179</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179</v>
      </c>
      <c r="E51" s="72">
        <v>0</v>
      </c>
      <c r="F51" s="62"/>
      <c r="G51" s="71" t="s">
        <v>179</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179</v>
      </c>
      <c r="E52" s="72">
        <v>0</v>
      </c>
      <c r="F52" s="62"/>
      <c r="G52" s="71" t="s">
        <v>179</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179</v>
      </c>
      <c r="E53" s="72">
        <v>0</v>
      </c>
      <c r="F53" s="62"/>
      <c r="G53" s="71" t="s">
        <v>179</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179</v>
      </c>
      <c r="E54" s="72">
        <v>0</v>
      </c>
      <c r="F54" s="62"/>
      <c r="G54" s="71" t="s">
        <v>179</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179</v>
      </c>
      <c r="E55" s="72">
        <v>0</v>
      </c>
      <c r="F55" s="62"/>
      <c r="G55" s="71" t="s">
        <v>179</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179</v>
      </c>
      <c r="E56" s="72">
        <v>0</v>
      </c>
      <c r="F56" s="62"/>
      <c r="G56" s="71" t="s">
        <v>179</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179</v>
      </c>
      <c r="E57" s="72">
        <v>0</v>
      </c>
      <c r="F57" s="62"/>
      <c r="G57" s="71" t="s">
        <v>179</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179</v>
      </c>
      <c r="E58" s="72">
        <v>0</v>
      </c>
      <c r="F58" s="62"/>
      <c r="G58" s="71" t="s">
        <v>179</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179</v>
      </c>
      <c r="E59" s="72">
        <v>0</v>
      </c>
      <c r="F59" s="62"/>
      <c r="G59" s="71" t="s">
        <v>179</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179</v>
      </c>
      <c r="E60" s="72">
        <v>0</v>
      </c>
      <c r="F60" s="62"/>
      <c r="G60" s="71" t="s">
        <v>179</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179</v>
      </c>
      <c r="E61" s="72">
        <v>0</v>
      </c>
      <c r="F61" s="62"/>
      <c r="G61" s="71" t="s">
        <v>179</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4.xml><?xml version="1.0" encoding="utf-8"?>
<worksheet xmlns="http://schemas.openxmlformats.org/spreadsheetml/2006/main" xmlns:r="http://schemas.openxmlformats.org/officeDocument/2006/relationships">
  <sheetPr codeName="Blad6">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80</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23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4</v>
      </c>
      <c r="N6" s="19"/>
      <c r="O6" s="86" t="s">
        <v>178</v>
      </c>
      <c r="P6" s="68">
        <f>SUM(N12:N61)</f>
        <v>0</v>
      </c>
      <c r="Q6" s="50">
        <f>IF(M4=70,1,IF(M4=24,2,IF(M4=23,2,IF(M4=13,5))))</f>
        <v>2</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Summary!B19</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32">IF(K12&lt;&gt;0,AH12,"")</f>
      </c>
      <c r="P12" s="79">
        <f aca="true" t="shared" si="1" ref="P12:P32">IF(K12&lt;&gt;0,AW12,"")</f>
      </c>
      <c r="T12" s="1">
        <v>0</v>
      </c>
      <c r="X12" s="1">
        <v>0</v>
      </c>
      <c r="Y12" s="1">
        <f aca="true" t="shared" si="2" ref="Y12:Y51">$X$8/$Z$4</f>
        <v>0</v>
      </c>
      <c r="Z12" s="1">
        <f aca="true" t="shared" si="3" ref="Z12:Z32">X12/$Z$4</f>
        <v>0</v>
      </c>
      <c r="AA12" s="1">
        <f aca="true" t="shared" si="4" ref="AA12:AA32">(T12-$T$8)*2/$Z$4</f>
        <v>0</v>
      </c>
      <c r="AB12" s="1">
        <f aca="true" t="shared" si="5" ref="AB12:AB32">SIN(Y12)*SIN(Z12)+COS(Y12)*COS(Z12)*COS(AA12)</f>
        <v>1</v>
      </c>
      <c r="AC12" s="1">
        <f aca="true" t="shared" si="6" ref="AC12:AC51">ATAN(SQRT(1-AB12*AB12)/AB12)</f>
        <v>0</v>
      </c>
      <c r="AD12" s="1">
        <f aca="true" t="shared" si="7" ref="AD12:AD51">IF(AC12&lt;0,180/$Z$4+AC12,AC12)</f>
        <v>0</v>
      </c>
      <c r="AE12" s="1" t="b">
        <f aca="true" t="shared" si="8" ref="AE12:AE32">IF(Y12&lt;&gt;Z12,90*(1+ABS(Y12-Z12)/(Y12-Z12)))</f>
        <v>0</v>
      </c>
      <c r="AF12" s="1">
        <f aca="true" t="shared" si="9" ref="AF12:AF32">IF(AA12&lt;&gt;0,90+$Z$4*ATAN((SIN(Y12)*AB12-SIN(Z12))/(SIN(AA12)*COS(Y12)^2)),AE12*1)</f>
        <v>0</v>
      </c>
      <c r="AG12" s="1">
        <f aca="true" t="shared" si="10" ref="AG12:AG32">IF(SIN(AA12)&lt;0,AF12+180,AF12*1)</f>
        <v>0</v>
      </c>
      <c r="AH12" s="1">
        <f aca="true" t="shared" si="11" ref="AH12:AH51">INT(AG12)</f>
        <v>0</v>
      </c>
      <c r="AJ12" s="1">
        <f aca="true" t="shared" si="12" ref="AJ12:AJ32">6365.11*AD12</f>
        <v>0</v>
      </c>
      <c r="AK12" s="1">
        <f aca="true" t="shared" si="13" ref="AK12:AK51">IF(AJ12&lt;5,5,INT(AJ12+0.5))</f>
        <v>5</v>
      </c>
      <c r="AN12" s="1">
        <f aca="true" t="shared" si="14" ref="AN12:AN32">X12/$Z$4</f>
        <v>0</v>
      </c>
      <c r="AO12" s="1">
        <f aca="true" t="shared" si="15" ref="AO12:AO51">$X$8/$Z$4</f>
        <v>0</v>
      </c>
      <c r="AP12" s="1">
        <f aca="true" t="shared" si="16" ref="AP12:AP32">($T$8-T12)*2/$Z$4</f>
        <v>0</v>
      </c>
      <c r="AQ12" s="1">
        <f aca="true" t="shared" si="17" ref="AQ12:AQ32">SIN(AN12)*SIN(AO12)+COS(AN12)*COS(AO12)*COS(AP12)</f>
        <v>1</v>
      </c>
      <c r="AR12" s="1">
        <f aca="true" t="shared" si="18" ref="AR12:AR51">ATAN(SQRT(1-AQ12*AQ12)/AQ12)</f>
        <v>0</v>
      </c>
      <c r="AS12" s="1">
        <f aca="true" t="shared" si="19" ref="AS12:AS32">IF(AC12&lt;0,180/$Z$4+AC12,AC12)</f>
        <v>0</v>
      </c>
      <c r="AT12" s="1" t="b">
        <f aca="true" t="shared" si="20" ref="AT12:AT32">IF(AN12&lt;&gt;AO12,90*(1+ABS(AN12-AO12)/(AN12-AO12)))</f>
        <v>0</v>
      </c>
      <c r="AU12" s="1">
        <f aca="true" t="shared" si="21" ref="AU12:AU32">IF(AP12&lt;&gt;0,90+$Z$4*ATAN((SIN(AN12)*AQ12-SIN(AO12))/(SIN(AP12)*COS(AN12)^2)),AT12*1)</f>
        <v>0</v>
      </c>
      <c r="AV12" s="1">
        <f aca="true" t="shared" si="22" ref="AV12:AV32">IF(SIN(AP12)&lt;0,AU12+180,AU12*1)</f>
        <v>0</v>
      </c>
      <c r="AW12" s="1">
        <f aca="true" t="shared" si="23" ref="AW12:AW5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29">M13</f>
        <v>0</v>
      </c>
      <c r="BB13" s="1">
        <f aca="true" t="shared" si="27" ref="BB13:BB29">C13</f>
        <v>0</v>
      </c>
      <c r="BC13" s="1">
        <f aca="true" t="shared" si="28" ref="BC13:BC29">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aca="true" t="shared" si="29" ref="BA30:BA51">M30</f>
        <v>0</v>
      </c>
      <c r="BB30" s="1">
        <f aca="true" t="shared" si="30" ref="BB30:BB51">C30</f>
        <v>0</v>
      </c>
      <c r="BC30" s="1">
        <f aca="true" t="shared" si="31" ref="BC30:BC51">K30</f>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9"/>
        <v>0</v>
      </c>
      <c r="BB31" s="1">
        <f t="shared" si="30"/>
        <v>0</v>
      </c>
      <c r="BC31" s="1">
        <f t="shared" si="31"/>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9"/>
        <v>0</v>
      </c>
      <c r="BB32" s="1">
        <f t="shared" si="30"/>
        <v>0</v>
      </c>
      <c r="BC32" s="1">
        <f t="shared" si="31"/>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aca="true" t="shared" si="32" ref="O33:O51">IF(K33&lt;&gt;0,AH33,"")</f>
      </c>
      <c r="P33" s="79">
        <f aca="true" t="shared" si="33" ref="P33:P51">IF(K33&lt;&gt;0,AW33,"")</f>
      </c>
      <c r="Q33" s="1"/>
      <c r="R33" s="1"/>
      <c r="S33" s="1"/>
      <c r="T33" s="1">
        <v>0</v>
      </c>
      <c r="U33" s="1"/>
      <c r="V33" s="1"/>
      <c r="W33" s="1"/>
      <c r="X33" s="1">
        <v>0</v>
      </c>
      <c r="Y33" s="1">
        <f t="shared" si="2"/>
        <v>0</v>
      </c>
      <c r="Z33" s="1">
        <f aca="true" t="shared" si="34" ref="Z33:Z51">X33/$Z$4</f>
        <v>0</v>
      </c>
      <c r="AA33" s="1">
        <f aca="true" t="shared" si="35" ref="AA33:AA51">(T33-$T$8)*2/$Z$4</f>
        <v>0</v>
      </c>
      <c r="AB33" s="1">
        <f aca="true" t="shared" si="36" ref="AB33:AB51">SIN(Y33)*SIN(Z33)+COS(Y33)*COS(Z33)*COS(AA33)</f>
        <v>1</v>
      </c>
      <c r="AC33" s="1">
        <f t="shared" si="6"/>
        <v>0</v>
      </c>
      <c r="AD33" s="1">
        <f t="shared" si="7"/>
        <v>0</v>
      </c>
      <c r="AE33" s="1" t="b">
        <f aca="true" t="shared" si="37" ref="AE33:AE51">IF(Y33&lt;&gt;Z33,90*(1+ABS(Y33-Z33)/(Y33-Z33)))</f>
        <v>0</v>
      </c>
      <c r="AF33" s="1">
        <f aca="true" t="shared" si="38" ref="AF33:AF51">IF(AA33&lt;&gt;0,90+$Z$4*ATAN((SIN(Y33)*AB33-SIN(Z33))/(SIN(AA33)*COS(Y33)^2)),AE33*1)</f>
        <v>0</v>
      </c>
      <c r="AG33" s="1">
        <f aca="true" t="shared" si="39" ref="AG33:AG51">IF(SIN(AA33)&lt;0,AF33+180,AF33*1)</f>
        <v>0</v>
      </c>
      <c r="AH33" s="1">
        <f t="shared" si="11"/>
        <v>0</v>
      </c>
      <c r="AI33" s="1"/>
      <c r="AJ33" s="1">
        <f aca="true" t="shared" si="40" ref="AJ33:AJ51">6365.11*AD33</f>
        <v>0</v>
      </c>
      <c r="AK33" s="1">
        <f t="shared" si="13"/>
        <v>5</v>
      </c>
      <c r="AL33" s="1"/>
      <c r="AM33" s="1"/>
      <c r="AN33" s="1">
        <f aca="true" t="shared" si="41" ref="AN33:AN51">X33/$Z$4</f>
        <v>0</v>
      </c>
      <c r="AO33" s="1">
        <f t="shared" si="15"/>
        <v>0</v>
      </c>
      <c r="AP33" s="1">
        <f aca="true" t="shared" si="42" ref="AP33:AP51">($T$8-T33)*2/$Z$4</f>
        <v>0</v>
      </c>
      <c r="AQ33" s="1">
        <f aca="true" t="shared" si="43" ref="AQ33:AQ51">SIN(AN33)*SIN(AO33)+COS(AN33)*COS(AO33)*COS(AP33)</f>
        <v>1</v>
      </c>
      <c r="AR33" s="1">
        <f t="shared" si="18"/>
        <v>0</v>
      </c>
      <c r="AS33" s="1">
        <f aca="true" t="shared" si="44" ref="AS33:AS51">IF(AC33&lt;0,180/$Z$4+AC33,AC33)</f>
        <v>0</v>
      </c>
      <c r="AT33" s="1" t="b">
        <f aca="true" t="shared" si="45" ref="AT33:AT51">IF(AN33&lt;&gt;AO33,90*(1+ABS(AN33-AO33)/(AN33-AO33)))</f>
        <v>0</v>
      </c>
      <c r="AU33" s="1">
        <f aca="true" t="shared" si="46" ref="AU33:AU51">IF(AP33&lt;&gt;0,90+$Z$4*ATAN((SIN(AN33)*AQ33-SIN(AO33))/(SIN(AP33)*COS(AN33)^2)),AT33*1)</f>
        <v>0</v>
      </c>
      <c r="AV33" s="1">
        <f aca="true" t="shared" si="47" ref="AV33:AV51">IF(SIN(AP33)&lt;0,AU33+180,AU33*1)</f>
        <v>0</v>
      </c>
      <c r="AW33" s="1">
        <f t="shared" si="23"/>
        <v>0</v>
      </c>
      <c r="AX33" s="1"/>
      <c r="AY33" s="1"/>
      <c r="AZ33" s="1"/>
      <c r="BA33" s="54">
        <f t="shared" si="29"/>
        <v>0</v>
      </c>
      <c r="BB33" s="1">
        <f t="shared" si="30"/>
        <v>0</v>
      </c>
      <c r="BC33" s="1">
        <f t="shared" si="31"/>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32"/>
      </c>
      <c r="P34" s="79">
        <f t="shared" si="33"/>
      </c>
      <c r="T34" s="1">
        <v>0</v>
      </c>
      <c r="X34" s="1">
        <v>0</v>
      </c>
      <c r="Y34" s="1">
        <f t="shared" si="2"/>
        <v>0</v>
      </c>
      <c r="Z34" s="1">
        <f t="shared" si="34"/>
        <v>0</v>
      </c>
      <c r="AA34" s="1">
        <f t="shared" si="35"/>
        <v>0</v>
      </c>
      <c r="AB34" s="1">
        <f t="shared" si="36"/>
        <v>1</v>
      </c>
      <c r="AC34" s="1">
        <f t="shared" si="6"/>
        <v>0</v>
      </c>
      <c r="AD34" s="1">
        <f t="shared" si="7"/>
        <v>0</v>
      </c>
      <c r="AE34" s="1" t="b">
        <f t="shared" si="37"/>
        <v>0</v>
      </c>
      <c r="AF34" s="1">
        <f t="shared" si="38"/>
        <v>0</v>
      </c>
      <c r="AG34" s="1">
        <f t="shared" si="39"/>
        <v>0</v>
      </c>
      <c r="AH34" s="1">
        <f t="shared" si="11"/>
        <v>0</v>
      </c>
      <c r="AJ34" s="1">
        <f t="shared" si="40"/>
        <v>0</v>
      </c>
      <c r="AK34" s="1">
        <f t="shared" si="13"/>
        <v>5</v>
      </c>
      <c r="AN34" s="1">
        <f t="shared" si="41"/>
        <v>0</v>
      </c>
      <c r="AO34" s="1">
        <f t="shared" si="15"/>
        <v>0</v>
      </c>
      <c r="AP34" s="1">
        <f t="shared" si="42"/>
        <v>0</v>
      </c>
      <c r="AQ34" s="1">
        <f t="shared" si="43"/>
        <v>1</v>
      </c>
      <c r="AR34" s="1">
        <f t="shared" si="18"/>
        <v>0</v>
      </c>
      <c r="AS34" s="1">
        <f t="shared" si="44"/>
        <v>0</v>
      </c>
      <c r="AT34" s="1" t="b">
        <f t="shared" si="45"/>
        <v>0</v>
      </c>
      <c r="AU34" s="1">
        <f t="shared" si="46"/>
        <v>0</v>
      </c>
      <c r="AV34" s="1">
        <f t="shared" si="47"/>
        <v>0</v>
      </c>
      <c r="AW34" s="1">
        <f t="shared" si="23"/>
        <v>0</v>
      </c>
      <c r="BA34" s="54">
        <f t="shared" si="29"/>
        <v>0</v>
      </c>
      <c r="BB34" s="1">
        <f t="shared" si="30"/>
        <v>0</v>
      </c>
      <c r="BC34" s="1">
        <f t="shared" si="31"/>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32"/>
      </c>
      <c r="P35" s="79">
        <f t="shared" si="33"/>
      </c>
      <c r="T35" s="1">
        <v>0</v>
      </c>
      <c r="X35" s="1">
        <v>0</v>
      </c>
      <c r="Y35" s="1">
        <f t="shared" si="2"/>
        <v>0</v>
      </c>
      <c r="Z35" s="1">
        <f t="shared" si="34"/>
        <v>0</v>
      </c>
      <c r="AA35" s="1">
        <f t="shared" si="35"/>
        <v>0</v>
      </c>
      <c r="AB35" s="1">
        <f t="shared" si="36"/>
        <v>1</v>
      </c>
      <c r="AC35" s="1">
        <f t="shared" si="6"/>
        <v>0</v>
      </c>
      <c r="AD35" s="1">
        <f t="shared" si="7"/>
        <v>0</v>
      </c>
      <c r="AE35" s="1" t="b">
        <f t="shared" si="37"/>
        <v>0</v>
      </c>
      <c r="AF35" s="1">
        <f t="shared" si="38"/>
        <v>0</v>
      </c>
      <c r="AG35" s="1">
        <f t="shared" si="39"/>
        <v>0</v>
      </c>
      <c r="AH35" s="1">
        <f t="shared" si="11"/>
        <v>0</v>
      </c>
      <c r="AJ35" s="1">
        <f t="shared" si="40"/>
        <v>0</v>
      </c>
      <c r="AK35" s="1">
        <f t="shared" si="13"/>
        <v>5</v>
      </c>
      <c r="AN35" s="1">
        <f t="shared" si="41"/>
        <v>0</v>
      </c>
      <c r="AO35" s="1">
        <f t="shared" si="15"/>
        <v>0</v>
      </c>
      <c r="AP35" s="1">
        <f t="shared" si="42"/>
        <v>0</v>
      </c>
      <c r="AQ35" s="1">
        <f t="shared" si="43"/>
        <v>1</v>
      </c>
      <c r="AR35" s="1">
        <f t="shared" si="18"/>
        <v>0</v>
      </c>
      <c r="AS35" s="1">
        <f t="shared" si="44"/>
        <v>0</v>
      </c>
      <c r="AT35" s="1" t="b">
        <f t="shared" si="45"/>
        <v>0</v>
      </c>
      <c r="AU35" s="1">
        <f t="shared" si="46"/>
        <v>0</v>
      </c>
      <c r="AV35" s="1">
        <f t="shared" si="47"/>
        <v>0</v>
      </c>
      <c r="AW35" s="1">
        <f t="shared" si="23"/>
        <v>0</v>
      </c>
      <c r="BA35" s="54">
        <f t="shared" si="29"/>
        <v>0</v>
      </c>
      <c r="BB35" s="1">
        <f t="shared" si="30"/>
        <v>0</v>
      </c>
      <c r="BC35" s="1">
        <f t="shared" si="31"/>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t="shared" si="32"/>
      </c>
      <c r="P36" s="79">
        <f t="shared" si="33"/>
      </c>
      <c r="T36" s="1">
        <v>0</v>
      </c>
      <c r="X36" s="1">
        <v>0</v>
      </c>
      <c r="Y36" s="1">
        <f t="shared" si="2"/>
        <v>0</v>
      </c>
      <c r="Z36" s="1">
        <f t="shared" si="34"/>
        <v>0</v>
      </c>
      <c r="AA36" s="1">
        <f t="shared" si="35"/>
        <v>0</v>
      </c>
      <c r="AB36" s="1">
        <f t="shared" si="36"/>
        <v>1</v>
      </c>
      <c r="AC36" s="1">
        <f t="shared" si="6"/>
        <v>0</v>
      </c>
      <c r="AD36" s="1">
        <f t="shared" si="7"/>
        <v>0</v>
      </c>
      <c r="AE36" s="1" t="b">
        <f t="shared" si="37"/>
        <v>0</v>
      </c>
      <c r="AF36" s="1">
        <f t="shared" si="38"/>
        <v>0</v>
      </c>
      <c r="AG36" s="1">
        <f t="shared" si="39"/>
        <v>0</v>
      </c>
      <c r="AH36" s="1">
        <f t="shared" si="11"/>
        <v>0</v>
      </c>
      <c r="AJ36" s="1">
        <f t="shared" si="40"/>
        <v>0</v>
      </c>
      <c r="AK36" s="1">
        <f t="shared" si="13"/>
        <v>5</v>
      </c>
      <c r="AN36" s="1">
        <f t="shared" si="41"/>
        <v>0</v>
      </c>
      <c r="AO36" s="1">
        <f t="shared" si="15"/>
        <v>0</v>
      </c>
      <c r="AP36" s="1">
        <f t="shared" si="42"/>
        <v>0</v>
      </c>
      <c r="AQ36" s="1">
        <f t="shared" si="43"/>
        <v>1</v>
      </c>
      <c r="AR36" s="1">
        <f t="shared" si="18"/>
        <v>0</v>
      </c>
      <c r="AS36" s="1">
        <f t="shared" si="44"/>
        <v>0</v>
      </c>
      <c r="AT36" s="1" t="b">
        <f t="shared" si="45"/>
        <v>0</v>
      </c>
      <c r="AU36" s="1">
        <f t="shared" si="46"/>
        <v>0</v>
      </c>
      <c r="AV36" s="1">
        <f t="shared" si="47"/>
        <v>0</v>
      </c>
      <c r="AW36" s="1">
        <f t="shared" si="23"/>
        <v>0</v>
      </c>
      <c r="BA36" s="54">
        <f t="shared" si="29"/>
        <v>0</v>
      </c>
      <c r="BB36" s="1">
        <f t="shared" si="30"/>
        <v>0</v>
      </c>
      <c r="BC36" s="1">
        <f t="shared" si="31"/>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32"/>
      </c>
      <c r="P37" s="79">
        <f t="shared" si="33"/>
      </c>
      <c r="T37" s="1">
        <v>0</v>
      </c>
      <c r="X37" s="1">
        <v>0</v>
      </c>
      <c r="Y37" s="1">
        <f t="shared" si="2"/>
        <v>0</v>
      </c>
      <c r="Z37" s="1">
        <f t="shared" si="34"/>
        <v>0</v>
      </c>
      <c r="AA37" s="1">
        <f t="shared" si="35"/>
        <v>0</v>
      </c>
      <c r="AB37" s="1">
        <f t="shared" si="36"/>
        <v>1</v>
      </c>
      <c r="AC37" s="1">
        <f t="shared" si="6"/>
        <v>0</v>
      </c>
      <c r="AD37" s="1">
        <f t="shared" si="7"/>
        <v>0</v>
      </c>
      <c r="AE37" s="1" t="b">
        <f t="shared" si="37"/>
        <v>0</v>
      </c>
      <c r="AF37" s="1">
        <f t="shared" si="38"/>
        <v>0</v>
      </c>
      <c r="AG37" s="1">
        <f t="shared" si="39"/>
        <v>0</v>
      </c>
      <c r="AH37" s="1">
        <f t="shared" si="11"/>
        <v>0</v>
      </c>
      <c r="AJ37" s="1">
        <f t="shared" si="40"/>
        <v>0</v>
      </c>
      <c r="AK37" s="1">
        <f t="shared" si="13"/>
        <v>5</v>
      </c>
      <c r="AN37" s="1">
        <f t="shared" si="41"/>
        <v>0</v>
      </c>
      <c r="AO37" s="1">
        <f t="shared" si="15"/>
        <v>0</v>
      </c>
      <c r="AP37" s="1">
        <f t="shared" si="42"/>
        <v>0</v>
      </c>
      <c r="AQ37" s="1">
        <f t="shared" si="43"/>
        <v>1</v>
      </c>
      <c r="AR37" s="1">
        <f t="shared" si="18"/>
        <v>0</v>
      </c>
      <c r="AS37" s="1">
        <f t="shared" si="44"/>
        <v>0</v>
      </c>
      <c r="AT37" s="1" t="b">
        <f t="shared" si="45"/>
        <v>0</v>
      </c>
      <c r="AU37" s="1">
        <f t="shared" si="46"/>
        <v>0</v>
      </c>
      <c r="AV37" s="1">
        <f t="shared" si="47"/>
        <v>0</v>
      </c>
      <c r="AW37" s="1">
        <f t="shared" si="23"/>
        <v>0</v>
      </c>
      <c r="BA37" s="54">
        <f t="shared" si="29"/>
        <v>0</v>
      </c>
      <c r="BB37" s="1">
        <f t="shared" si="30"/>
        <v>0</v>
      </c>
      <c r="BC37" s="1">
        <f t="shared" si="31"/>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32"/>
      </c>
      <c r="P38" s="79">
        <f t="shared" si="33"/>
      </c>
      <c r="T38" s="1">
        <v>0</v>
      </c>
      <c r="X38" s="1">
        <v>0</v>
      </c>
      <c r="Y38" s="1">
        <f t="shared" si="2"/>
        <v>0</v>
      </c>
      <c r="Z38" s="1">
        <f t="shared" si="34"/>
        <v>0</v>
      </c>
      <c r="AA38" s="1">
        <f t="shared" si="35"/>
        <v>0</v>
      </c>
      <c r="AB38" s="1">
        <f t="shared" si="36"/>
        <v>1</v>
      </c>
      <c r="AC38" s="1">
        <f t="shared" si="6"/>
        <v>0</v>
      </c>
      <c r="AD38" s="1">
        <f t="shared" si="7"/>
        <v>0</v>
      </c>
      <c r="AE38" s="1" t="b">
        <f t="shared" si="37"/>
        <v>0</v>
      </c>
      <c r="AF38" s="1">
        <f t="shared" si="38"/>
        <v>0</v>
      </c>
      <c r="AG38" s="1">
        <f t="shared" si="39"/>
        <v>0</v>
      </c>
      <c r="AH38" s="1">
        <f t="shared" si="11"/>
        <v>0</v>
      </c>
      <c r="AJ38" s="1">
        <f t="shared" si="40"/>
        <v>0</v>
      </c>
      <c r="AK38" s="1">
        <f t="shared" si="13"/>
        <v>5</v>
      </c>
      <c r="AN38" s="1">
        <f t="shared" si="41"/>
        <v>0</v>
      </c>
      <c r="AO38" s="1">
        <f t="shared" si="15"/>
        <v>0</v>
      </c>
      <c r="AP38" s="1">
        <f t="shared" si="42"/>
        <v>0</v>
      </c>
      <c r="AQ38" s="1">
        <f t="shared" si="43"/>
        <v>1</v>
      </c>
      <c r="AR38" s="1">
        <f t="shared" si="18"/>
        <v>0</v>
      </c>
      <c r="AS38" s="1">
        <f t="shared" si="44"/>
        <v>0</v>
      </c>
      <c r="AT38" s="1" t="b">
        <f t="shared" si="45"/>
        <v>0</v>
      </c>
      <c r="AU38" s="1">
        <f t="shared" si="46"/>
        <v>0</v>
      </c>
      <c r="AV38" s="1">
        <f t="shared" si="47"/>
        <v>0</v>
      </c>
      <c r="AW38" s="1">
        <f t="shared" si="23"/>
        <v>0</v>
      </c>
      <c r="BA38" s="54">
        <f t="shared" si="29"/>
        <v>0</v>
      </c>
      <c r="BB38" s="1">
        <f t="shared" si="30"/>
        <v>0</v>
      </c>
      <c r="BC38" s="1">
        <f t="shared" si="31"/>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32"/>
      </c>
      <c r="P39" s="79">
        <f t="shared" si="33"/>
      </c>
      <c r="T39" s="1">
        <v>0</v>
      </c>
      <c r="X39" s="1">
        <v>0</v>
      </c>
      <c r="Y39" s="1">
        <f t="shared" si="2"/>
        <v>0</v>
      </c>
      <c r="Z39" s="1">
        <f t="shared" si="34"/>
        <v>0</v>
      </c>
      <c r="AA39" s="1">
        <f t="shared" si="35"/>
        <v>0</v>
      </c>
      <c r="AB39" s="1">
        <f t="shared" si="36"/>
        <v>1</v>
      </c>
      <c r="AC39" s="1">
        <f t="shared" si="6"/>
        <v>0</v>
      </c>
      <c r="AD39" s="1">
        <f t="shared" si="7"/>
        <v>0</v>
      </c>
      <c r="AE39" s="1" t="b">
        <f t="shared" si="37"/>
        <v>0</v>
      </c>
      <c r="AF39" s="1">
        <f t="shared" si="38"/>
        <v>0</v>
      </c>
      <c r="AG39" s="1">
        <f t="shared" si="39"/>
        <v>0</v>
      </c>
      <c r="AH39" s="1">
        <f t="shared" si="11"/>
        <v>0</v>
      </c>
      <c r="AJ39" s="1">
        <f t="shared" si="40"/>
        <v>0</v>
      </c>
      <c r="AK39" s="1">
        <f t="shared" si="13"/>
        <v>5</v>
      </c>
      <c r="AN39" s="1">
        <f t="shared" si="41"/>
        <v>0</v>
      </c>
      <c r="AO39" s="1">
        <f t="shared" si="15"/>
        <v>0</v>
      </c>
      <c r="AP39" s="1">
        <f t="shared" si="42"/>
        <v>0</v>
      </c>
      <c r="AQ39" s="1">
        <f t="shared" si="43"/>
        <v>1</v>
      </c>
      <c r="AR39" s="1">
        <f t="shared" si="18"/>
        <v>0</v>
      </c>
      <c r="AS39" s="1">
        <f t="shared" si="44"/>
        <v>0</v>
      </c>
      <c r="AT39" s="1" t="b">
        <f t="shared" si="45"/>
        <v>0</v>
      </c>
      <c r="AU39" s="1">
        <f t="shared" si="46"/>
        <v>0</v>
      </c>
      <c r="AV39" s="1">
        <f t="shared" si="47"/>
        <v>0</v>
      </c>
      <c r="AW39" s="1">
        <f t="shared" si="23"/>
        <v>0</v>
      </c>
      <c r="BA39" s="54">
        <f t="shared" si="29"/>
        <v>0</v>
      </c>
      <c r="BB39" s="1">
        <f t="shared" si="30"/>
        <v>0</v>
      </c>
      <c r="BC39" s="1">
        <f t="shared" si="31"/>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32"/>
      </c>
      <c r="P40" s="79">
        <f t="shared" si="33"/>
      </c>
      <c r="T40" s="1">
        <v>0</v>
      </c>
      <c r="X40" s="1">
        <v>0</v>
      </c>
      <c r="Y40" s="1">
        <f t="shared" si="2"/>
        <v>0</v>
      </c>
      <c r="Z40" s="1">
        <f t="shared" si="34"/>
        <v>0</v>
      </c>
      <c r="AA40" s="1">
        <f t="shared" si="35"/>
        <v>0</v>
      </c>
      <c r="AB40" s="1">
        <f t="shared" si="36"/>
        <v>1</v>
      </c>
      <c r="AC40" s="1">
        <f t="shared" si="6"/>
        <v>0</v>
      </c>
      <c r="AD40" s="1">
        <f t="shared" si="7"/>
        <v>0</v>
      </c>
      <c r="AE40" s="1" t="b">
        <f t="shared" si="37"/>
        <v>0</v>
      </c>
      <c r="AF40" s="1">
        <f t="shared" si="38"/>
        <v>0</v>
      </c>
      <c r="AG40" s="1">
        <f t="shared" si="39"/>
        <v>0</v>
      </c>
      <c r="AH40" s="1">
        <f t="shared" si="11"/>
        <v>0</v>
      </c>
      <c r="AJ40" s="1">
        <f t="shared" si="40"/>
        <v>0</v>
      </c>
      <c r="AK40" s="1">
        <f t="shared" si="13"/>
        <v>5</v>
      </c>
      <c r="AN40" s="1">
        <f t="shared" si="41"/>
        <v>0</v>
      </c>
      <c r="AO40" s="1">
        <f t="shared" si="15"/>
        <v>0</v>
      </c>
      <c r="AP40" s="1">
        <f t="shared" si="42"/>
        <v>0</v>
      </c>
      <c r="AQ40" s="1">
        <f t="shared" si="43"/>
        <v>1</v>
      </c>
      <c r="AR40" s="1">
        <f t="shared" si="18"/>
        <v>0</v>
      </c>
      <c r="AS40" s="1">
        <f t="shared" si="44"/>
        <v>0</v>
      </c>
      <c r="AT40" s="1" t="b">
        <f t="shared" si="45"/>
        <v>0</v>
      </c>
      <c r="AU40" s="1">
        <f t="shared" si="46"/>
        <v>0</v>
      </c>
      <c r="AV40" s="1">
        <f t="shared" si="47"/>
        <v>0</v>
      </c>
      <c r="AW40" s="1">
        <f t="shared" si="23"/>
        <v>0</v>
      </c>
      <c r="BA40" s="54">
        <f t="shared" si="29"/>
        <v>0</v>
      </c>
      <c r="BB40" s="1">
        <f t="shared" si="30"/>
        <v>0</v>
      </c>
      <c r="BC40" s="1">
        <f t="shared" si="31"/>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32"/>
      </c>
      <c r="P41" s="79">
        <f t="shared" si="33"/>
      </c>
      <c r="T41" s="1">
        <v>0</v>
      </c>
      <c r="X41" s="1">
        <v>0</v>
      </c>
      <c r="Y41" s="1">
        <f t="shared" si="2"/>
        <v>0</v>
      </c>
      <c r="Z41" s="1">
        <f t="shared" si="34"/>
        <v>0</v>
      </c>
      <c r="AA41" s="1">
        <f t="shared" si="35"/>
        <v>0</v>
      </c>
      <c r="AB41" s="1">
        <f t="shared" si="36"/>
        <v>1</v>
      </c>
      <c r="AC41" s="1">
        <f t="shared" si="6"/>
        <v>0</v>
      </c>
      <c r="AD41" s="1">
        <f t="shared" si="7"/>
        <v>0</v>
      </c>
      <c r="AE41" s="1" t="b">
        <f t="shared" si="37"/>
        <v>0</v>
      </c>
      <c r="AF41" s="1">
        <f t="shared" si="38"/>
        <v>0</v>
      </c>
      <c r="AG41" s="1">
        <f t="shared" si="39"/>
        <v>0</v>
      </c>
      <c r="AH41" s="1">
        <f t="shared" si="11"/>
        <v>0</v>
      </c>
      <c r="AJ41" s="1">
        <f t="shared" si="40"/>
        <v>0</v>
      </c>
      <c r="AK41" s="1">
        <f t="shared" si="13"/>
        <v>5</v>
      </c>
      <c r="AN41" s="1">
        <f t="shared" si="41"/>
        <v>0</v>
      </c>
      <c r="AO41" s="1">
        <f t="shared" si="15"/>
        <v>0</v>
      </c>
      <c r="AP41" s="1">
        <f t="shared" si="42"/>
        <v>0</v>
      </c>
      <c r="AQ41" s="1">
        <f t="shared" si="43"/>
        <v>1</v>
      </c>
      <c r="AR41" s="1">
        <f t="shared" si="18"/>
        <v>0</v>
      </c>
      <c r="AS41" s="1">
        <f t="shared" si="44"/>
        <v>0</v>
      </c>
      <c r="AT41" s="1" t="b">
        <f t="shared" si="45"/>
        <v>0</v>
      </c>
      <c r="AU41" s="1">
        <f t="shared" si="46"/>
        <v>0</v>
      </c>
      <c r="AV41" s="1">
        <f t="shared" si="47"/>
        <v>0</v>
      </c>
      <c r="AW41" s="1">
        <f t="shared" si="23"/>
        <v>0</v>
      </c>
      <c r="BA41" s="54">
        <f t="shared" si="29"/>
        <v>0</v>
      </c>
      <c r="BB41" s="1">
        <f t="shared" si="30"/>
        <v>0</v>
      </c>
      <c r="BC41" s="1">
        <f t="shared" si="31"/>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32"/>
      </c>
      <c r="P42" s="79">
        <f t="shared" si="33"/>
      </c>
      <c r="T42" s="1">
        <v>0</v>
      </c>
      <c r="X42" s="1">
        <v>0</v>
      </c>
      <c r="Y42" s="1">
        <f t="shared" si="2"/>
        <v>0</v>
      </c>
      <c r="Z42" s="1">
        <f t="shared" si="34"/>
        <v>0</v>
      </c>
      <c r="AA42" s="1">
        <f t="shared" si="35"/>
        <v>0</v>
      </c>
      <c r="AB42" s="1">
        <f t="shared" si="36"/>
        <v>1</v>
      </c>
      <c r="AC42" s="1">
        <f t="shared" si="6"/>
        <v>0</v>
      </c>
      <c r="AD42" s="1">
        <f t="shared" si="7"/>
        <v>0</v>
      </c>
      <c r="AE42" s="1" t="b">
        <f t="shared" si="37"/>
        <v>0</v>
      </c>
      <c r="AF42" s="1">
        <f t="shared" si="38"/>
        <v>0</v>
      </c>
      <c r="AG42" s="1">
        <f t="shared" si="39"/>
        <v>0</v>
      </c>
      <c r="AH42" s="1">
        <f t="shared" si="11"/>
        <v>0</v>
      </c>
      <c r="AJ42" s="1">
        <f t="shared" si="40"/>
        <v>0</v>
      </c>
      <c r="AK42" s="1">
        <f t="shared" si="13"/>
        <v>5</v>
      </c>
      <c r="AN42" s="1">
        <f t="shared" si="41"/>
        <v>0</v>
      </c>
      <c r="AO42" s="1">
        <f t="shared" si="15"/>
        <v>0</v>
      </c>
      <c r="AP42" s="1">
        <f t="shared" si="42"/>
        <v>0</v>
      </c>
      <c r="AQ42" s="1">
        <f t="shared" si="43"/>
        <v>1</v>
      </c>
      <c r="AR42" s="1">
        <f t="shared" si="18"/>
        <v>0</v>
      </c>
      <c r="AS42" s="1">
        <f t="shared" si="44"/>
        <v>0</v>
      </c>
      <c r="AT42" s="1" t="b">
        <f t="shared" si="45"/>
        <v>0</v>
      </c>
      <c r="AU42" s="1">
        <f t="shared" si="46"/>
        <v>0</v>
      </c>
      <c r="AV42" s="1">
        <f t="shared" si="47"/>
        <v>0</v>
      </c>
      <c r="AW42" s="1">
        <f t="shared" si="23"/>
        <v>0</v>
      </c>
      <c r="BA42" s="54">
        <f t="shared" si="29"/>
        <v>0</v>
      </c>
      <c r="BB42" s="1">
        <f t="shared" si="30"/>
        <v>0</v>
      </c>
      <c r="BC42" s="1">
        <f t="shared" si="31"/>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32"/>
      </c>
      <c r="P43" s="79">
        <f t="shared" si="33"/>
      </c>
      <c r="T43" s="1">
        <v>0</v>
      </c>
      <c r="X43" s="1">
        <v>0</v>
      </c>
      <c r="Y43" s="1">
        <f t="shared" si="2"/>
        <v>0</v>
      </c>
      <c r="Z43" s="1">
        <f t="shared" si="34"/>
        <v>0</v>
      </c>
      <c r="AA43" s="1">
        <f t="shared" si="35"/>
        <v>0</v>
      </c>
      <c r="AB43" s="1">
        <f t="shared" si="36"/>
        <v>1</v>
      </c>
      <c r="AC43" s="1">
        <f t="shared" si="6"/>
        <v>0</v>
      </c>
      <c r="AD43" s="1">
        <f t="shared" si="7"/>
        <v>0</v>
      </c>
      <c r="AE43" s="1" t="b">
        <f t="shared" si="37"/>
        <v>0</v>
      </c>
      <c r="AF43" s="1">
        <f t="shared" si="38"/>
        <v>0</v>
      </c>
      <c r="AG43" s="1">
        <f t="shared" si="39"/>
        <v>0</v>
      </c>
      <c r="AH43" s="1">
        <f t="shared" si="11"/>
        <v>0</v>
      </c>
      <c r="AJ43" s="1">
        <f t="shared" si="40"/>
        <v>0</v>
      </c>
      <c r="AK43" s="1">
        <f t="shared" si="13"/>
        <v>5</v>
      </c>
      <c r="AN43" s="1">
        <f t="shared" si="41"/>
        <v>0</v>
      </c>
      <c r="AO43" s="1">
        <f t="shared" si="15"/>
        <v>0</v>
      </c>
      <c r="AP43" s="1">
        <f t="shared" si="42"/>
        <v>0</v>
      </c>
      <c r="AQ43" s="1">
        <f t="shared" si="43"/>
        <v>1</v>
      </c>
      <c r="AR43" s="1">
        <f t="shared" si="18"/>
        <v>0</v>
      </c>
      <c r="AS43" s="1">
        <f t="shared" si="44"/>
        <v>0</v>
      </c>
      <c r="AT43" s="1" t="b">
        <f t="shared" si="45"/>
        <v>0</v>
      </c>
      <c r="AU43" s="1">
        <f t="shared" si="46"/>
        <v>0</v>
      </c>
      <c r="AV43" s="1">
        <f t="shared" si="47"/>
        <v>0</v>
      </c>
      <c r="AW43" s="1">
        <f t="shared" si="23"/>
        <v>0</v>
      </c>
      <c r="BA43" s="54">
        <f t="shared" si="29"/>
        <v>0</v>
      </c>
      <c r="BB43" s="1">
        <f t="shared" si="30"/>
        <v>0</v>
      </c>
      <c r="BC43" s="1">
        <f t="shared" si="31"/>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32"/>
      </c>
      <c r="P44" s="79">
        <f t="shared" si="33"/>
      </c>
      <c r="T44" s="1">
        <v>0</v>
      </c>
      <c r="X44" s="1">
        <v>0</v>
      </c>
      <c r="Y44" s="1">
        <f t="shared" si="2"/>
        <v>0</v>
      </c>
      <c r="Z44" s="1">
        <f t="shared" si="34"/>
        <v>0</v>
      </c>
      <c r="AA44" s="1">
        <f t="shared" si="35"/>
        <v>0</v>
      </c>
      <c r="AB44" s="1">
        <f t="shared" si="36"/>
        <v>1</v>
      </c>
      <c r="AC44" s="1">
        <f t="shared" si="6"/>
        <v>0</v>
      </c>
      <c r="AD44" s="1">
        <f t="shared" si="7"/>
        <v>0</v>
      </c>
      <c r="AE44" s="1" t="b">
        <f t="shared" si="37"/>
        <v>0</v>
      </c>
      <c r="AF44" s="1">
        <f t="shared" si="38"/>
        <v>0</v>
      </c>
      <c r="AG44" s="1">
        <f t="shared" si="39"/>
        <v>0</v>
      </c>
      <c r="AH44" s="1">
        <f t="shared" si="11"/>
        <v>0</v>
      </c>
      <c r="AJ44" s="1">
        <f t="shared" si="40"/>
        <v>0</v>
      </c>
      <c r="AK44" s="1">
        <f t="shared" si="13"/>
        <v>5</v>
      </c>
      <c r="AN44" s="1">
        <f t="shared" si="41"/>
        <v>0</v>
      </c>
      <c r="AO44" s="1">
        <f t="shared" si="15"/>
        <v>0</v>
      </c>
      <c r="AP44" s="1">
        <f t="shared" si="42"/>
        <v>0</v>
      </c>
      <c r="AQ44" s="1">
        <f t="shared" si="43"/>
        <v>1</v>
      </c>
      <c r="AR44" s="1">
        <f t="shared" si="18"/>
        <v>0</v>
      </c>
      <c r="AS44" s="1">
        <f t="shared" si="44"/>
        <v>0</v>
      </c>
      <c r="AT44" s="1" t="b">
        <f t="shared" si="45"/>
        <v>0</v>
      </c>
      <c r="AU44" s="1">
        <f t="shared" si="46"/>
        <v>0</v>
      </c>
      <c r="AV44" s="1">
        <f t="shared" si="47"/>
        <v>0</v>
      </c>
      <c r="AW44" s="1">
        <f t="shared" si="23"/>
        <v>0</v>
      </c>
      <c r="BA44" s="54">
        <f t="shared" si="29"/>
        <v>0</v>
      </c>
      <c r="BB44" s="1">
        <f t="shared" si="30"/>
        <v>0</v>
      </c>
      <c r="BC44" s="1">
        <f t="shared" si="31"/>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32"/>
      </c>
      <c r="P45" s="79">
        <f t="shared" si="33"/>
      </c>
      <c r="T45" s="1">
        <v>0</v>
      </c>
      <c r="X45" s="1">
        <v>0</v>
      </c>
      <c r="Y45" s="1">
        <f t="shared" si="2"/>
        <v>0</v>
      </c>
      <c r="Z45" s="1">
        <f t="shared" si="34"/>
        <v>0</v>
      </c>
      <c r="AA45" s="1">
        <f t="shared" si="35"/>
        <v>0</v>
      </c>
      <c r="AB45" s="1">
        <f t="shared" si="36"/>
        <v>1</v>
      </c>
      <c r="AC45" s="1">
        <f t="shared" si="6"/>
        <v>0</v>
      </c>
      <c r="AD45" s="1">
        <f t="shared" si="7"/>
        <v>0</v>
      </c>
      <c r="AE45" s="1" t="b">
        <f t="shared" si="37"/>
        <v>0</v>
      </c>
      <c r="AF45" s="1">
        <f t="shared" si="38"/>
        <v>0</v>
      </c>
      <c r="AG45" s="1">
        <f t="shared" si="39"/>
        <v>0</v>
      </c>
      <c r="AH45" s="1">
        <f t="shared" si="11"/>
        <v>0</v>
      </c>
      <c r="AJ45" s="1">
        <f t="shared" si="40"/>
        <v>0</v>
      </c>
      <c r="AK45" s="1">
        <f t="shared" si="13"/>
        <v>5</v>
      </c>
      <c r="AN45" s="1">
        <f t="shared" si="41"/>
        <v>0</v>
      </c>
      <c r="AO45" s="1">
        <f t="shared" si="15"/>
        <v>0</v>
      </c>
      <c r="AP45" s="1">
        <f t="shared" si="42"/>
        <v>0</v>
      </c>
      <c r="AQ45" s="1">
        <f t="shared" si="43"/>
        <v>1</v>
      </c>
      <c r="AR45" s="1">
        <f t="shared" si="18"/>
        <v>0</v>
      </c>
      <c r="AS45" s="1">
        <f t="shared" si="44"/>
        <v>0</v>
      </c>
      <c r="AT45" s="1" t="b">
        <f t="shared" si="45"/>
        <v>0</v>
      </c>
      <c r="AU45" s="1">
        <f t="shared" si="46"/>
        <v>0</v>
      </c>
      <c r="AV45" s="1">
        <f t="shared" si="47"/>
        <v>0</v>
      </c>
      <c r="AW45" s="1">
        <f t="shared" si="23"/>
        <v>0</v>
      </c>
      <c r="BA45" s="54">
        <f t="shared" si="29"/>
        <v>0</v>
      </c>
      <c r="BB45" s="1">
        <f t="shared" si="30"/>
        <v>0</v>
      </c>
      <c r="BC45" s="1">
        <f t="shared" si="31"/>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32"/>
      </c>
      <c r="P46" s="79">
        <f t="shared" si="33"/>
      </c>
      <c r="T46" s="1">
        <v>0</v>
      </c>
      <c r="X46" s="1">
        <v>0</v>
      </c>
      <c r="Y46" s="1">
        <f t="shared" si="2"/>
        <v>0</v>
      </c>
      <c r="Z46" s="1">
        <f t="shared" si="34"/>
        <v>0</v>
      </c>
      <c r="AA46" s="1">
        <f t="shared" si="35"/>
        <v>0</v>
      </c>
      <c r="AB46" s="1">
        <f t="shared" si="36"/>
        <v>1</v>
      </c>
      <c r="AC46" s="1">
        <f t="shared" si="6"/>
        <v>0</v>
      </c>
      <c r="AD46" s="1">
        <f t="shared" si="7"/>
        <v>0</v>
      </c>
      <c r="AE46" s="1" t="b">
        <f t="shared" si="37"/>
        <v>0</v>
      </c>
      <c r="AF46" s="1">
        <f t="shared" si="38"/>
        <v>0</v>
      </c>
      <c r="AG46" s="1">
        <f t="shared" si="39"/>
        <v>0</v>
      </c>
      <c r="AH46" s="1">
        <f t="shared" si="11"/>
        <v>0</v>
      </c>
      <c r="AJ46" s="1">
        <f t="shared" si="40"/>
        <v>0</v>
      </c>
      <c r="AK46" s="1">
        <f t="shared" si="13"/>
        <v>5</v>
      </c>
      <c r="AN46" s="1">
        <f t="shared" si="41"/>
        <v>0</v>
      </c>
      <c r="AO46" s="1">
        <f t="shared" si="15"/>
        <v>0</v>
      </c>
      <c r="AP46" s="1">
        <f t="shared" si="42"/>
        <v>0</v>
      </c>
      <c r="AQ46" s="1">
        <f t="shared" si="43"/>
        <v>1</v>
      </c>
      <c r="AR46" s="1">
        <f t="shared" si="18"/>
        <v>0</v>
      </c>
      <c r="AS46" s="1">
        <f t="shared" si="44"/>
        <v>0</v>
      </c>
      <c r="AT46" s="1" t="b">
        <f t="shared" si="45"/>
        <v>0</v>
      </c>
      <c r="AU46" s="1">
        <f t="shared" si="46"/>
        <v>0</v>
      </c>
      <c r="AV46" s="1">
        <f t="shared" si="47"/>
        <v>0</v>
      </c>
      <c r="AW46" s="1">
        <f t="shared" si="23"/>
        <v>0</v>
      </c>
      <c r="BA46" s="54">
        <f t="shared" si="29"/>
        <v>0</v>
      </c>
      <c r="BB46" s="1">
        <f t="shared" si="30"/>
        <v>0</v>
      </c>
      <c r="BC46" s="1">
        <f t="shared" si="31"/>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32"/>
      </c>
      <c r="P47" s="79">
        <f t="shared" si="33"/>
      </c>
      <c r="T47" s="1">
        <v>0</v>
      </c>
      <c r="X47" s="1">
        <v>0</v>
      </c>
      <c r="Y47" s="1">
        <f t="shared" si="2"/>
        <v>0</v>
      </c>
      <c r="Z47" s="1">
        <f t="shared" si="34"/>
        <v>0</v>
      </c>
      <c r="AA47" s="1">
        <f t="shared" si="35"/>
        <v>0</v>
      </c>
      <c r="AB47" s="1">
        <f t="shared" si="36"/>
        <v>1</v>
      </c>
      <c r="AC47" s="1">
        <f t="shared" si="6"/>
        <v>0</v>
      </c>
      <c r="AD47" s="1">
        <f t="shared" si="7"/>
        <v>0</v>
      </c>
      <c r="AE47" s="1" t="b">
        <f t="shared" si="37"/>
        <v>0</v>
      </c>
      <c r="AF47" s="1">
        <f t="shared" si="38"/>
        <v>0</v>
      </c>
      <c r="AG47" s="1">
        <f t="shared" si="39"/>
        <v>0</v>
      </c>
      <c r="AH47" s="1">
        <f t="shared" si="11"/>
        <v>0</v>
      </c>
      <c r="AJ47" s="1">
        <f t="shared" si="40"/>
        <v>0</v>
      </c>
      <c r="AK47" s="1">
        <f t="shared" si="13"/>
        <v>5</v>
      </c>
      <c r="AN47" s="1">
        <f t="shared" si="41"/>
        <v>0</v>
      </c>
      <c r="AO47" s="1">
        <f t="shared" si="15"/>
        <v>0</v>
      </c>
      <c r="AP47" s="1">
        <f t="shared" si="42"/>
        <v>0</v>
      </c>
      <c r="AQ47" s="1">
        <f t="shared" si="43"/>
        <v>1</v>
      </c>
      <c r="AR47" s="1">
        <f t="shared" si="18"/>
        <v>0</v>
      </c>
      <c r="AS47" s="1">
        <f t="shared" si="44"/>
        <v>0</v>
      </c>
      <c r="AT47" s="1" t="b">
        <f t="shared" si="45"/>
        <v>0</v>
      </c>
      <c r="AU47" s="1">
        <f t="shared" si="46"/>
        <v>0</v>
      </c>
      <c r="AV47" s="1">
        <f t="shared" si="47"/>
        <v>0</v>
      </c>
      <c r="AW47" s="1">
        <f t="shared" si="23"/>
        <v>0</v>
      </c>
      <c r="BA47" s="54">
        <f t="shared" si="29"/>
        <v>0</v>
      </c>
      <c r="BB47" s="1">
        <f t="shared" si="30"/>
        <v>0</v>
      </c>
      <c r="BC47" s="1">
        <f t="shared" si="31"/>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32"/>
      </c>
      <c r="P48" s="79">
        <f t="shared" si="33"/>
      </c>
      <c r="T48" s="1">
        <v>0</v>
      </c>
      <c r="X48" s="1">
        <v>0</v>
      </c>
      <c r="Y48" s="1">
        <f t="shared" si="2"/>
        <v>0</v>
      </c>
      <c r="Z48" s="1">
        <f t="shared" si="34"/>
        <v>0</v>
      </c>
      <c r="AA48" s="1">
        <f t="shared" si="35"/>
        <v>0</v>
      </c>
      <c r="AB48" s="1">
        <f t="shared" si="36"/>
        <v>1</v>
      </c>
      <c r="AC48" s="1">
        <f t="shared" si="6"/>
        <v>0</v>
      </c>
      <c r="AD48" s="1">
        <f t="shared" si="7"/>
        <v>0</v>
      </c>
      <c r="AE48" s="1" t="b">
        <f t="shared" si="37"/>
        <v>0</v>
      </c>
      <c r="AF48" s="1">
        <f t="shared" si="38"/>
        <v>0</v>
      </c>
      <c r="AG48" s="1">
        <f t="shared" si="39"/>
        <v>0</v>
      </c>
      <c r="AH48" s="1">
        <f t="shared" si="11"/>
        <v>0</v>
      </c>
      <c r="AJ48" s="1">
        <f t="shared" si="40"/>
        <v>0</v>
      </c>
      <c r="AK48" s="1">
        <f t="shared" si="13"/>
        <v>5</v>
      </c>
      <c r="AN48" s="1">
        <f t="shared" si="41"/>
        <v>0</v>
      </c>
      <c r="AO48" s="1">
        <f t="shared" si="15"/>
        <v>0</v>
      </c>
      <c r="AP48" s="1">
        <f t="shared" si="42"/>
        <v>0</v>
      </c>
      <c r="AQ48" s="1">
        <f t="shared" si="43"/>
        <v>1</v>
      </c>
      <c r="AR48" s="1">
        <f t="shared" si="18"/>
        <v>0</v>
      </c>
      <c r="AS48" s="1">
        <f t="shared" si="44"/>
        <v>0</v>
      </c>
      <c r="AT48" s="1" t="b">
        <f t="shared" si="45"/>
        <v>0</v>
      </c>
      <c r="AU48" s="1">
        <f t="shared" si="46"/>
        <v>0</v>
      </c>
      <c r="AV48" s="1">
        <f t="shared" si="47"/>
        <v>0</v>
      </c>
      <c r="AW48" s="1">
        <f t="shared" si="23"/>
        <v>0</v>
      </c>
      <c r="BA48" s="54">
        <f t="shared" si="29"/>
        <v>0</v>
      </c>
      <c r="BB48" s="1">
        <f t="shared" si="30"/>
        <v>0</v>
      </c>
      <c r="BC48" s="1">
        <f t="shared" si="31"/>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32"/>
      </c>
      <c r="P49" s="79">
        <f t="shared" si="33"/>
      </c>
      <c r="T49" s="1">
        <v>0</v>
      </c>
      <c r="X49" s="1">
        <v>0</v>
      </c>
      <c r="Y49" s="1">
        <f t="shared" si="2"/>
        <v>0</v>
      </c>
      <c r="Z49" s="1">
        <f t="shared" si="34"/>
        <v>0</v>
      </c>
      <c r="AA49" s="1">
        <f t="shared" si="35"/>
        <v>0</v>
      </c>
      <c r="AB49" s="1">
        <f t="shared" si="36"/>
        <v>1</v>
      </c>
      <c r="AC49" s="1">
        <f t="shared" si="6"/>
        <v>0</v>
      </c>
      <c r="AD49" s="1">
        <f t="shared" si="7"/>
        <v>0</v>
      </c>
      <c r="AE49" s="1" t="b">
        <f t="shared" si="37"/>
        <v>0</v>
      </c>
      <c r="AF49" s="1">
        <f t="shared" si="38"/>
        <v>0</v>
      </c>
      <c r="AG49" s="1">
        <f t="shared" si="39"/>
        <v>0</v>
      </c>
      <c r="AH49" s="1">
        <f t="shared" si="11"/>
        <v>0</v>
      </c>
      <c r="AJ49" s="1">
        <f t="shared" si="40"/>
        <v>0</v>
      </c>
      <c r="AK49" s="1">
        <f t="shared" si="13"/>
        <v>5</v>
      </c>
      <c r="AN49" s="1">
        <f t="shared" si="41"/>
        <v>0</v>
      </c>
      <c r="AO49" s="1">
        <f t="shared" si="15"/>
        <v>0</v>
      </c>
      <c r="AP49" s="1">
        <f t="shared" si="42"/>
        <v>0</v>
      </c>
      <c r="AQ49" s="1">
        <f t="shared" si="43"/>
        <v>1</v>
      </c>
      <c r="AR49" s="1">
        <f t="shared" si="18"/>
        <v>0</v>
      </c>
      <c r="AS49" s="1">
        <f t="shared" si="44"/>
        <v>0</v>
      </c>
      <c r="AT49" s="1" t="b">
        <f t="shared" si="45"/>
        <v>0</v>
      </c>
      <c r="AU49" s="1">
        <f t="shared" si="46"/>
        <v>0</v>
      </c>
      <c r="AV49" s="1">
        <f t="shared" si="47"/>
        <v>0</v>
      </c>
      <c r="AW49" s="1">
        <f t="shared" si="23"/>
        <v>0</v>
      </c>
      <c r="BA49" s="54">
        <f t="shared" si="29"/>
        <v>0</v>
      </c>
      <c r="BB49" s="1">
        <f t="shared" si="30"/>
        <v>0</v>
      </c>
      <c r="BC49" s="1">
        <f t="shared" si="31"/>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32"/>
      </c>
      <c r="P50" s="79">
        <f t="shared" si="33"/>
      </c>
      <c r="T50" s="1">
        <v>0</v>
      </c>
      <c r="X50" s="1">
        <v>0</v>
      </c>
      <c r="Y50" s="1">
        <f t="shared" si="2"/>
        <v>0</v>
      </c>
      <c r="Z50" s="1">
        <f t="shared" si="34"/>
        <v>0</v>
      </c>
      <c r="AA50" s="1">
        <f t="shared" si="35"/>
        <v>0</v>
      </c>
      <c r="AB50" s="1">
        <f t="shared" si="36"/>
        <v>1</v>
      </c>
      <c r="AC50" s="1">
        <f t="shared" si="6"/>
        <v>0</v>
      </c>
      <c r="AD50" s="1">
        <f t="shared" si="7"/>
        <v>0</v>
      </c>
      <c r="AE50" s="1" t="b">
        <f t="shared" si="37"/>
        <v>0</v>
      </c>
      <c r="AF50" s="1">
        <f t="shared" si="38"/>
        <v>0</v>
      </c>
      <c r="AG50" s="1">
        <f t="shared" si="39"/>
        <v>0</v>
      </c>
      <c r="AH50" s="1">
        <f t="shared" si="11"/>
        <v>0</v>
      </c>
      <c r="AJ50" s="1">
        <f t="shared" si="40"/>
        <v>0</v>
      </c>
      <c r="AK50" s="1">
        <f t="shared" si="13"/>
        <v>5</v>
      </c>
      <c r="AN50" s="1">
        <f t="shared" si="41"/>
        <v>0</v>
      </c>
      <c r="AO50" s="1">
        <f t="shared" si="15"/>
        <v>0</v>
      </c>
      <c r="AP50" s="1">
        <f t="shared" si="42"/>
        <v>0</v>
      </c>
      <c r="AQ50" s="1">
        <f t="shared" si="43"/>
        <v>1</v>
      </c>
      <c r="AR50" s="1">
        <f t="shared" si="18"/>
        <v>0</v>
      </c>
      <c r="AS50" s="1">
        <f t="shared" si="44"/>
        <v>0</v>
      </c>
      <c r="AT50" s="1" t="b">
        <f t="shared" si="45"/>
        <v>0</v>
      </c>
      <c r="AU50" s="1">
        <f t="shared" si="46"/>
        <v>0</v>
      </c>
      <c r="AV50" s="1">
        <f t="shared" si="47"/>
        <v>0</v>
      </c>
      <c r="AW50" s="1">
        <f t="shared" si="23"/>
        <v>0</v>
      </c>
      <c r="BA50" s="54">
        <f t="shared" si="29"/>
        <v>0</v>
      </c>
      <c r="BB50" s="1">
        <f t="shared" si="30"/>
        <v>0</v>
      </c>
      <c r="BC50" s="1">
        <f t="shared" si="31"/>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32"/>
      </c>
      <c r="P51" s="79">
        <f t="shared" si="33"/>
      </c>
      <c r="T51" s="1">
        <v>0</v>
      </c>
      <c r="X51" s="1">
        <v>0</v>
      </c>
      <c r="Y51" s="1">
        <f t="shared" si="2"/>
        <v>0</v>
      </c>
      <c r="Z51" s="1">
        <f t="shared" si="34"/>
        <v>0</v>
      </c>
      <c r="AA51" s="1">
        <f t="shared" si="35"/>
        <v>0</v>
      </c>
      <c r="AB51" s="1">
        <f t="shared" si="36"/>
        <v>1</v>
      </c>
      <c r="AC51" s="1">
        <f t="shared" si="6"/>
        <v>0</v>
      </c>
      <c r="AD51" s="1">
        <f t="shared" si="7"/>
        <v>0</v>
      </c>
      <c r="AE51" s="1" t="b">
        <f t="shared" si="37"/>
        <v>0</v>
      </c>
      <c r="AF51" s="1">
        <f t="shared" si="38"/>
        <v>0</v>
      </c>
      <c r="AG51" s="1">
        <f t="shared" si="39"/>
        <v>0</v>
      </c>
      <c r="AH51" s="1">
        <f t="shared" si="11"/>
        <v>0</v>
      </c>
      <c r="AJ51" s="1">
        <f t="shared" si="40"/>
        <v>0</v>
      </c>
      <c r="AK51" s="1">
        <f t="shared" si="13"/>
        <v>5</v>
      </c>
      <c r="AN51" s="1">
        <f t="shared" si="41"/>
        <v>0</v>
      </c>
      <c r="AO51" s="1">
        <f t="shared" si="15"/>
        <v>0</v>
      </c>
      <c r="AP51" s="1">
        <f t="shared" si="42"/>
        <v>0</v>
      </c>
      <c r="AQ51" s="1">
        <f t="shared" si="43"/>
        <v>1</v>
      </c>
      <c r="AR51" s="1">
        <f t="shared" si="18"/>
        <v>0</v>
      </c>
      <c r="AS51" s="1">
        <f t="shared" si="44"/>
        <v>0</v>
      </c>
      <c r="AT51" s="1" t="b">
        <f t="shared" si="45"/>
        <v>0</v>
      </c>
      <c r="AU51" s="1">
        <f t="shared" si="46"/>
        <v>0</v>
      </c>
      <c r="AV51" s="1">
        <f t="shared" si="47"/>
        <v>0</v>
      </c>
      <c r="AW51" s="1">
        <f t="shared" si="23"/>
        <v>0</v>
      </c>
      <c r="BA51" s="54">
        <f t="shared" si="29"/>
        <v>0</v>
      </c>
      <c r="BB51" s="1">
        <f t="shared" si="30"/>
        <v>0</v>
      </c>
      <c r="BC51" s="1">
        <f t="shared" si="31"/>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aca="true" t="shared" si="48" ref="O52:O61">IF(K52&lt;&gt;0,AH52,"")</f>
      </c>
      <c r="P52" s="79">
        <f aca="true" t="shared" si="49" ref="P52:P61">IF(K52&lt;&gt;0,AW52,"")</f>
      </c>
      <c r="T52" s="1">
        <v>0</v>
      </c>
      <c r="X52" s="1">
        <v>0</v>
      </c>
      <c r="Y52" s="1">
        <f aca="true" t="shared" si="50" ref="Y52:Y61">$X$8/$Z$4</f>
        <v>0</v>
      </c>
      <c r="Z52" s="1">
        <f aca="true" t="shared" si="51" ref="Z52:Z61">X52/$Z$4</f>
        <v>0</v>
      </c>
      <c r="AA52" s="1">
        <f aca="true" t="shared" si="52" ref="AA52:AA61">(T52-$T$8)*2/$Z$4</f>
        <v>0</v>
      </c>
      <c r="AB52" s="1">
        <f aca="true" t="shared" si="53" ref="AB52:AB61">SIN(Y52)*SIN(Z52)+COS(Y52)*COS(Z52)*COS(AA52)</f>
        <v>1</v>
      </c>
      <c r="AC52" s="1">
        <f aca="true" t="shared" si="54" ref="AC52:AC61">ATAN(SQRT(1-AB52*AB52)/AB52)</f>
        <v>0</v>
      </c>
      <c r="AD52" s="1">
        <f aca="true" t="shared" si="55" ref="AD52:AD61">IF(AC52&lt;0,180/$Z$4+AC52,AC52)</f>
        <v>0</v>
      </c>
      <c r="AE52" s="1" t="b">
        <f aca="true" t="shared" si="56" ref="AE52:AE61">IF(Y52&lt;&gt;Z52,90*(1+ABS(Y52-Z52)/(Y52-Z52)))</f>
        <v>0</v>
      </c>
      <c r="AF52" s="1">
        <f aca="true" t="shared" si="57" ref="AF52:AF61">IF(AA52&lt;&gt;0,90+$Z$4*ATAN((SIN(Y52)*AB52-SIN(Z52))/(SIN(AA52)*COS(Y52)^2)),AE52*1)</f>
        <v>0</v>
      </c>
      <c r="AG52" s="1">
        <f aca="true" t="shared" si="58" ref="AG52:AG61">IF(SIN(AA52)&lt;0,AF52+180,AF52*1)</f>
        <v>0</v>
      </c>
      <c r="AH52" s="1">
        <f aca="true" t="shared" si="59" ref="AH52:AH61">INT(AG52)</f>
        <v>0</v>
      </c>
      <c r="AJ52" s="1">
        <f aca="true" t="shared" si="60" ref="AJ52:AJ61">6365.11*AD52</f>
        <v>0</v>
      </c>
      <c r="AK52" s="1">
        <f aca="true" t="shared" si="61" ref="AK52:AK61">IF(AJ52&lt;5,5,INT(AJ52+0.5))</f>
        <v>5</v>
      </c>
      <c r="AN52" s="1">
        <f aca="true" t="shared" si="62" ref="AN52:AN61">X52/$Z$4</f>
        <v>0</v>
      </c>
      <c r="AO52" s="1">
        <f aca="true" t="shared" si="63" ref="AO52:AO61">$X$8/$Z$4</f>
        <v>0</v>
      </c>
      <c r="AP52" s="1">
        <f aca="true" t="shared" si="64" ref="AP52:AP61">($T$8-T52)*2/$Z$4</f>
        <v>0</v>
      </c>
      <c r="AQ52" s="1">
        <f aca="true" t="shared" si="65" ref="AQ52:AQ61">SIN(AN52)*SIN(AO52)+COS(AN52)*COS(AO52)*COS(AP52)</f>
        <v>1</v>
      </c>
      <c r="AR52" s="1">
        <f aca="true" t="shared" si="66" ref="AR52:AR61">ATAN(SQRT(1-AQ52*AQ52)/AQ52)</f>
        <v>0</v>
      </c>
      <c r="AS52" s="1">
        <f aca="true" t="shared" si="67" ref="AS52:AS61">IF(AC52&lt;0,180/$Z$4+AC52,AC52)</f>
        <v>0</v>
      </c>
      <c r="AT52" s="1" t="b">
        <f aca="true" t="shared" si="68" ref="AT52:AT61">IF(AN52&lt;&gt;AO52,90*(1+ABS(AN52-AO52)/(AN52-AO52)))</f>
        <v>0</v>
      </c>
      <c r="AU52" s="1">
        <f aca="true" t="shared" si="69" ref="AU52:AU61">IF(AP52&lt;&gt;0,90+$Z$4*ATAN((SIN(AN52)*AQ52-SIN(AO52))/(SIN(AP52)*COS(AN52)^2)),AT52*1)</f>
        <v>0</v>
      </c>
      <c r="AV52" s="1">
        <f aca="true" t="shared" si="70" ref="AV52:AV61">IF(SIN(AP52)&lt;0,AU52+180,AU52*1)</f>
        <v>0</v>
      </c>
      <c r="AW52" s="1">
        <f aca="true" t="shared" si="71" ref="AW52:AW61">INT(AV52)</f>
        <v>0</v>
      </c>
      <c r="BA52" s="54">
        <f aca="true" t="shared" si="72" ref="BA52:BA61">M52</f>
        <v>0</v>
      </c>
      <c r="BB52" s="1">
        <f aca="true" t="shared" si="73" ref="BB52:BB61">C52</f>
        <v>0</v>
      </c>
      <c r="BC52" s="1">
        <f aca="true" t="shared" si="74" ref="BC52:BC61">K52</f>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48"/>
      </c>
      <c r="P53" s="79">
        <f t="shared" si="49"/>
      </c>
      <c r="T53" s="1">
        <v>0</v>
      </c>
      <c r="X53" s="1">
        <v>0</v>
      </c>
      <c r="Y53" s="1">
        <f t="shared" si="50"/>
        <v>0</v>
      </c>
      <c r="Z53" s="1">
        <f t="shared" si="51"/>
        <v>0</v>
      </c>
      <c r="AA53" s="1">
        <f t="shared" si="52"/>
        <v>0</v>
      </c>
      <c r="AB53" s="1">
        <f t="shared" si="53"/>
        <v>1</v>
      </c>
      <c r="AC53" s="1">
        <f t="shared" si="54"/>
        <v>0</v>
      </c>
      <c r="AD53" s="1">
        <f t="shared" si="55"/>
        <v>0</v>
      </c>
      <c r="AE53" s="1" t="b">
        <f t="shared" si="56"/>
        <v>0</v>
      </c>
      <c r="AF53" s="1">
        <f t="shared" si="57"/>
        <v>0</v>
      </c>
      <c r="AG53" s="1">
        <f t="shared" si="58"/>
        <v>0</v>
      </c>
      <c r="AH53" s="1">
        <f t="shared" si="59"/>
        <v>0</v>
      </c>
      <c r="AJ53" s="1">
        <f t="shared" si="60"/>
        <v>0</v>
      </c>
      <c r="AK53" s="1">
        <f t="shared" si="61"/>
        <v>5</v>
      </c>
      <c r="AN53" s="1">
        <f t="shared" si="62"/>
        <v>0</v>
      </c>
      <c r="AO53" s="1">
        <f t="shared" si="63"/>
        <v>0</v>
      </c>
      <c r="AP53" s="1">
        <f t="shared" si="64"/>
        <v>0</v>
      </c>
      <c r="AQ53" s="1">
        <f t="shared" si="65"/>
        <v>1</v>
      </c>
      <c r="AR53" s="1">
        <f t="shared" si="66"/>
        <v>0</v>
      </c>
      <c r="AS53" s="1">
        <f t="shared" si="67"/>
        <v>0</v>
      </c>
      <c r="AT53" s="1" t="b">
        <f t="shared" si="68"/>
        <v>0</v>
      </c>
      <c r="AU53" s="1">
        <f t="shared" si="69"/>
        <v>0</v>
      </c>
      <c r="AV53" s="1">
        <f t="shared" si="70"/>
        <v>0</v>
      </c>
      <c r="AW53" s="1">
        <f t="shared" si="71"/>
        <v>0</v>
      </c>
      <c r="BA53" s="54">
        <f t="shared" si="72"/>
        <v>0</v>
      </c>
      <c r="BB53" s="1">
        <f t="shared" si="73"/>
        <v>0</v>
      </c>
      <c r="BC53" s="1">
        <f t="shared" si="74"/>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48"/>
      </c>
      <c r="P54" s="79">
        <f t="shared" si="49"/>
      </c>
      <c r="T54" s="1">
        <v>0</v>
      </c>
      <c r="X54" s="1">
        <v>0</v>
      </c>
      <c r="Y54" s="1">
        <f t="shared" si="50"/>
        <v>0</v>
      </c>
      <c r="Z54" s="1">
        <f t="shared" si="51"/>
        <v>0</v>
      </c>
      <c r="AA54" s="1">
        <f t="shared" si="52"/>
        <v>0</v>
      </c>
      <c r="AB54" s="1">
        <f t="shared" si="53"/>
        <v>1</v>
      </c>
      <c r="AC54" s="1">
        <f t="shared" si="54"/>
        <v>0</v>
      </c>
      <c r="AD54" s="1">
        <f t="shared" si="55"/>
        <v>0</v>
      </c>
      <c r="AE54" s="1" t="b">
        <f t="shared" si="56"/>
        <v>0</v>
      </c>
      <c r="AF54" s="1">
        <f t="shared" si="57"/>
        <v>0</v>
      </c>
      <c r="AG54" s="1">
        <f t="shared" si="58"/>
        <v>0</v>
      </c>
      <c r="AH54" s="1">
        <f t="shared" si="59"/>
        <v>0</v>
      </c>
      <c r="AJ54" s="1">
        <f t="shared" si="60"/>
        <v>0</v>
      </c>
      <c r="AK54" s="1">
        <f t="shared" si="61"/>
        <v>5</v>
      </c>
      <c r="AN54" s="1">
        <f t="shared" si="62"/>
        <v>0</v>
      </c>
      <c r="AO54" s="1">
        <f t="shared" si="63"/>
        <v>0</v>
      </c>
      <c r="AP54" s="1">
        <f t="shared" si="64"/>
        <v>0</v>
      </c>
      <c r="AQ54" s="1">
        <f t="shared" si="65"/>
        <v>1</v>
      </c>
      <c r="AR54" s="1">
        <f t="shared" si="66"/>
        <v>0</v>
      </c>
      <c r="AS54" s="1">
        <f t="shared" si="67"/>
        <v>0</v>
      </c>
      <c r="AT54" s="1" t="b">
        <f t="shared" si="68"/>
        <v>0</v>
      </c>
      <c r="AU54" s="1">
        <f t="shared" si="69"/>
        <v>0</v>
      </c>
      <c r="AV54" s="1">
        <f t="shared" si="70"/>
        <v>0</v>
      </c>
      <c r="AW54" s="1">
        <f t="shared" si="71"/>
        <v>0</v>
      </c>
      <c r="BA54" s="54">
        <f t="shared" si="72"/>
        <v>0</v>
      </c>
      <c r="BB54" s="1">
        <f t="shared" si="73"/>
        <v>0</v>
      </c>
      <c r="BC54" s="1">
        <f t="shared" si="74"/>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48"/>
      </c>
      <c r="P55" s="79">
        <f t="shared" si="49"/>
      </c>
      <c r="T55" s="1">
        <v>0</v>
      </c>
      <c r="X55" s="1">
        <v>0</v>
      </c>
      <c r="Y55" s="1">
        <f t="shared" si="50"/>
        <v>0</v>
      </c>
      <c r="Z55" s="1">
        <f t="shared" si="51"/>
        <v>0</v>
      </c>
      <c r="AA55" s="1">
        <f t="shared" si="52"/>
        <v>0</v>
      </c>
      <c r="AB55" s="1">
        <f t="shared" si="53"/>
        <v>1</v>
      </c>
      <c r="AC55" s="1">
        <f t="shared" si="54"/>
        <v>0</v>
      </c>
      <c r="AD55" s="1">
        <f t="shared" si="55"/>
        <v>0</v>
      </c>
      <c r="AE55" s="1" t="b">
        <f t="shared" si="56"/>
        <v>0</v>
      </c>
      <c r="AF55" s="1">
        <f t="shared" si="57"/>
        <v>0</v>
      </c>
      <c r="AG55" s="1">
        <f t="shared" si="58"/>
        <v>0</v>
      </c>
      <c r="AH55" s="1">
        <f t="shared" si="59"/>
        <v>0</v>
      </c>
      <c r="AJ55" s="1">
        <f t="shared" si="60"/>
        <v>0</v>
      </c>
      <c r="AK55" s="1">
        <f t="shared" si="61"/>
        <v>5</v>
      </c>
      <c r="AN55" s="1">
        <f t="shared" si="62"/>
        <v>0</v>
      </c>
      <c r="AO55" s="1">
        <f t="shared" si="63"/>
        <v>0</v>
      </c>
      <c r="AP55" s="1">
        <f t="shared" si="64"/>
        <v>0</v>
      </c>
      <c r="AQ55" s="1">
        <f t="shared" si="65"/>
        <v>1</v>
      </c>
      <c r="AR55" s="1">
        <f t="shared" si="66"/>
        <v>0</v>
      </c>
      <c r="AS55" s="1">
        <f t="shared" si="67"/>
        <v>0</v>
      </c>
      <c r="AT55" s="1" t="b">
        <f t="shared" si="68"/>
        <v>0</v>
      </c>
      <c r="AU55" s="1">
        <f t="shared" si="69"/>
        <v>0</v>
      </c>
      <c r="AV55" s="1">
        <f t="shared" si="70"/>
        <v>0</v>
      </c>
      <c r="AW55" s="1">
        <f t="shared" si="71"/>
        <v>0</v>
      </c>
      <c r="BA55" s="54">
        <f t="shared" si="72"/>
        <v>0</v>
      </c>
      <c r="BB55" s="1">
        <f t="shared" si="73"/>
        <v>0</v>
      </c>
      <c r="BC55" s="1">
        <f t="shared" si="74"/>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48"/>
      </c>
      <c r="P56" s="79">
        <f t="shared" si="49"/>
      </c>
      <c r="T56" s="1">
        <v>0</v>
      </c>
      <c r="X56" s="1">
        <v>0</v>
      </c>
      <c r="Y56" s="1">
        <f t="shared" si="50"/>
        <v>0</v>
      </c>
      <c r="Z56" s="1">
        <f t="shared" si="51"/>
        <v>0</v>
      </c>
      <c r="AA56" s="1">
        <f t="shared" si="52"/>
        <v>0</v>
      </c>
      <c r="AB56" s="1">
        <f t="shared" si="53"/>
        <v>1</v>
      </c>
      <c r="AC56" s="1">
        <f t="shared" si="54"/>
        <v>0</v>
      </c>
      <c r="AD56" s="1">
        <f t="shared" si="55"/>
        <v>0</v>
      </c>
      <c r="AE56" s="1" t="b">
        <f t="shared" si="56"/>
        <v>0</v>
      </c>
      <c r="AF56" s="1">
        <f t="shared" si="57"/>
        <v>0</v>
      </c>
      <c r="AG56" s="1">
        <f t="shared" si="58"/>
        <v>0</v>
      </c>
      <c r="AH56" s="1">
        <f t="shared" si="59"/>
        <v>0</v>
      </c>
      <c r="AJ56" s="1">
        <f t="shared" si="60"/>
        <v>0</v>
      </c>
      <c r="AK56" s="1">
        <f t="shared" si="61"/>
        <v>5</v>
      </c>
      <c r="AN56" s="1">
        <f t="shared" si="62"/>
        <v>0</v>
      </c>
      <c r="AO56" s="1">
        <f t="shared" si="63"/>
        <v>0</v>
      </c>
      <c r="AP56" s="1">
        <f t="shared" si="64"/>
        <v>0</v>
      </c>
      <c r="AQ56" s="1">
        <f t="shared" si="65"/>
        <v>1</v>
      </c>
      <c r="AR56" s="1">
        <f t="shared" si="66"/>
        <v>0</v>
      </c>
      <c r="AS56" s="1">
        <f t="shared" si="67"/>
        <v>0</v>
      </c>
      <c r="AT56" s="1" t="b">
        <f t="shared" si="68"/>
        <v>0</v>
      </c>
      <c r="AU56" s="1">
        <f t="shared" si="69"/>
        <v>0</v>
      </c>
      <c r="AV56" s="1">
        <f t="shared" si="70"/>
        <v>0</v>
      </c>
      <c r="AW56" s="1">
        <f t="shared" si="71"/>
        <v>0</v>
      </c>
      <c r="BA56" s="54">
        <f t="shared" si="72"/>
        <v>0</v>
      </c>
      <c r="BB56" s="1">
        <f t="shared" si="73"/>
        <v>0</v>
      </c>
      <c r="BC56" s="1">
        <f t="shared" si="74"/>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48"/>
      </c>
      <c r="P57" s="79">
        <f t="shared" si="49"/>
      </c>
      <c r="T57" s="1">
        <v>0</v>
      </c>
      <c r="X57" s="1">
        <v>0</v>
      </c>
      <c r="Y57" s="1">
        <f t="shared" si="50"/>
        <v>0</v>
      </c>
      <c r="Z57" s="1">
        <f t="shared" si="51"/>
        <v>0</v>
      </c>
      <c r="AA57" s="1">
        <f t="shared" si="52"/>
        <v>0</v>
      </c>
      <c r="AB57" s="1">
        <f t="shared" si="53"/>
        <v>1</v>
      </c>
      <c r="AC57" s="1">
        <f t="shared" si="54"/>
        <v>0</v>
      </c>
      <c r="AD57" s="1">
        <f t="shared" si="55"/>
        <v>0</v>
      </c>
      <c r="AE57" s="1" t="b">
        <f t="shared" si="56"/>
        <v>0</v>
      </c>
      <c r="AF57" s="1">
        <f t="shared" si="57"/>
        <v>0</v>
      </c>
      <c r="AG57" s="1">
        <f t="shared" si="58"/>
        <v>0</v>
      </c>
      <c r="AH57" s="1">
        <f t="shared" si="59"/>
        <v>0</v>
      </c>
      <c r="AJ57" s="1">
        <f t="shared" si="60"/>
        <v>0</v>
      </c>
      <c r="AK57" s="1">
        <f t="shared" si="61"/>
        <v>5</v>
      </c>
      <c r="AN57" s="1">
        <f t="shared" si="62"/>
        <v>0</v>
      </c>
      <c r="AO57" s="1">
        <f t="shared" si="63"/>
        <v>0</v>
      </c>
      <c r="AP57" s="1">
        <f t="shared" si="64"/>
        <v>0</v>
      </c>
      <c r="AQ57" s="1">
        <f t="shared" si="65"/>
        <v>1</v>
      </c>
      <c r="AR57" s="1">
        <f t="shared" si="66"/>
        <v>0</v>
      </c>
      <c r="AS57" s="1">
        <f t="shared" si="67"/>
        <v>0</v>
      </c>
      <c r="AT57" s="1" t="b">
        <f t="shared" si="68"/>
        <v>0</v>
      </c>
      <c r="AU57" s="1">
        <f t="shared" si="69"/>
        <v>0</v>
      </c>
      <c r="AV57" s="1">
        <f t="shared" si="70"/>
        <v>0</v>
      </c>
      <c r="AW57" s="1">
        <f t="shared" si="71"/>
        <v>0</v>
      </c>
      <c r="BA57" s="54">
        <f t="shared" si="72"/>
        <v>0</v>
      </c>
      <c r="BB57" s="1">
        <f t="shared" si="73"/>
        <v>0</v>
      </c>
      <c r="BC57" s="1">
        <f t="shared" si="74"/>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48"/>
      </c>
      <c r="P58" s="79">
        <f t="shared" si="49"/>
      </c>
      <c r="T58" s="1">
        <v>0</v>
      </c>
      <c r="X58" s="1">
        <v>0</v>
      </c>
      <c r="Y58" s="1">
        <f t="shared" si="50"/>
        <v>0</v>
      </c>
      <c r="Z58" s="1">
        <f t="shared" si="51"/>
        <v>0</v>
      </c>
      <c r="AA58" s="1">
        <f t="shared" si="52"/>
        <v>0</v>
      </c>
      <c r="AB58" s="1">
        <f t="shared" si="53"/>
        <v>1</v>
      </c>
      <c r="AC58" s="1">
        <f t="shared" si="54"/>
        <v>0</v>
      </c>
      <c r="AD58" s="1">
        <f t="shared" si="55"/>
        <v>0</v>
      </c>
      <c r="AE58" s="1" t="b">
        <f t="shared" si="56"/>
        <v>0</v>
      </c>
      <c r="AF58" s="1">
        <f t="shared" si="57"/>
        <v>0</v>
      </c>
      <c r="AG58" s="1">
        <f t="shared" si="58"/>
        <v>0</v>
      </c>
      <c r="AH58" s="1">
        <f t="shared" si="59"/>
        <v>0</v>
      </c>
      <c r="AJ58" s="1">
        <f t="shared" si="60"/>
        <v>0</v>
      </c>
      <c r="AK58" s="1">
        <f t="shared" si="61"/>
        <v>5</v>
      </c>
      <c r="AN58" s="1">
        <f t="shared" si="62"/>
        <v>0</v>
      </c>
      <c r="AO58" s="1">
        <f t="shared" si="63"/>
        <v>0</v>
      </c>
      <c r="AP58" s="1">
        <f t="shared" si="64"/>
        <v>0</v>
      </c>
      <c r="AQ58" s="1">
        <f t="shared" si="65"/>
        <v>1</v>
      </c>
      <c r="AR58" s="1">
        <f t="shared" si="66"/>
        <v>0</v>
      </c>
      <c r="AS58" s="1">
        <f t="shared" si="67"/>
        <v>0</v>
      </c>
      <c r="AT58" s="1" t="b">
        <f t="shared" si="68"/>
        <v>0</v>
      </c>
      <c r="AU58" s="1">
        <f t="shared" si="69"/>
        <v>0</v>
      </c>
      <c r="AV58" s="1">
        <f t="shared" si="70"/>
        <v>0</v>
      </c>
      <c r="AW58" s="1">
        <f t="shared" si="71"/>
        <v>0</v>
      </c>
      <c r="BA58" s="54">
        <f t="shared" si="72"/>
        <v>0</v>
      </c>
      <c r="BB58" s="1">
        <f t="shared" si="73"/>
        <v>0</v>
      </c>
      <c r="BC58" s="1">
        <f t="shared" si="74"/>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48"/>
      </c>
      <c r="P59" s="79">
        <f t="shared" si="49"/>
      </c>
      <c r="T59" s="1">
        <v>0</v>
      </c>
      <c r="X59" s="1">
        <v>0</v>
      </c>
      <c r="Y59" s="1">
        <f t="shared" si="50"/>
        <v>0</v>
      </c>
      <c r="Z59" s="1">
        <f t="shared" si="51"/>
        <v>0</v>
      </c>
      <c r="AA59" s="1">
        <f t="shared" si="52"/>
        <v>0</v>
      </c>
      <c r="AB59" s="1">
        <f t="shared" si="53"/>
        <v>1</v>
      </c>
      <c r="AC59" s="1">
        <f t="shared" si="54"/>
        <v>0</v>
      </c>
      <c r="AD59" s="1">
        <f t="shared" si="55"/>
        <v>0</v>
      </c>
      <c r="AE59" s="1" t="b">
        <f t="shared" si="56"/>
        <v>0</v>
      </c>
      <c r="AF59" s="1">
        <f t="shared" si="57"/>
        <v>0</v>
      </c>
      <c r="AG59" s="1">
        <f t="shared" si="58"/>
        <v>0</v>
      </c>
      <c r="AH59" s="1">
        <f t="shared" si="59"/>
        <v>0</v>
      </c>
      <c r="AJ59" s="1">
        <f t="shared" si="60"/>
        <v>0</v>
      </c>
      <c r="AK59" s="1">
        <f t="shared" si="61"/>
        <v>5</v>
      </c>
      <c r="AN59" s="1">
        <f t="shared" si="62"/>
        <v>0</v>
      </c>
      <c r="AO59" s="1">
        <f t="shared" si="63"/>
        <v>0</v>
      </c>
      <c r="AP59" s="1">
        <f t="shared" si="64"/>
        <v>0</v>
      </c>
      <c r="AQ59" s="1">
        <f t="shared" si="65"/>
        <v>1</v>
      </c>
      <c r="AR59" s="1">
        <f t="shared" si="66"/>
        <v>0</v>
      </c>
      <c r="AS59" s="1">
        <f t="shared" si="67"/>
        <v>0</v>
      </c>
      <c r="AT59" s="1" t="b">
        <f t="shared" si="68"/>
        <v>0</v>
      </c>
      <c r="AU59" s="1">
        <f t="shared" si="69"/>
        <v>0</v>
      </c>
      <c r="AV59" s="1">
        <f t="shared" si="70"/>
        <v>0</v>
      </c>
      <c r="AW59" s="1">
        <f t="shared" si="71"/>
        <v>0</v>
      </c>
      <c r="BA59" s="54">
        <f t="shared" si="72"/>
        <v>0</v>
      </c>
      <c r="BB59" s="1">
        <f t="shared" si="73"/>
        <v>0</v>
      </c>
      <c r="BC59" s="1">
        <f t="shared" si="74"/>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48"/>
      </c>
      <c r="P60" s="79">
        <f t="shared" si="49"/>
      </c>
      <c r="T60" s="1">
        <v>0</v>
      </c>
      <c r="X60" s="1">
        <v>0</v>
      </c>
      <c r="Y60" s="1">
        <f t="shared" si="50"/>
        <v>0</v>
      </c>
      <c r="Z60" s="1">
        <f t="shared" si="51"/>
        <v>0</v>
      </c>
      <c r="AA60" s="1">
        <f t="shared" si="52"/>
        <v>0</v>
      </c>
      <c r="AB60" s="1">
        <f t="shared" si="53"/>
        <v>1</v>
      </c>
      <c r="AC60" s="1">
        <f t="shared" si="54"/>
        <v>0</v>
      </c>
      <c r="AD60" s="1">
        <f t="shared" si="55"/>
        <v>0</v>
      </c>
      <c r="AE60" s="1" t="b">
        <f t="shared" si="56"/>
        <v>0</v>
      </c>
      <c r="AF60" s="1">
        <f t="shared" si="57"/>
        <v>0</v>
      </c>
      <c r="AG60" s="1">
        <f t="shared" si="58"/>
        <v>0</v>
      </c>
      <c r="AH60" s="1">
        <f t="shared" si="59"/>
        <v>0</v>
      </c>
      <c r="AJ60" s="1">
        <f t="shared" si="60"/>
        <v>0</v>
      </c>
      <c r="AK60" s="1">
        <f t="shared" si="61"/>
        <v>5</v>
      </c>
      <c r="AN60" s="1">
        <f t="shared" si="62"/>
        <v>0</v>
      </c>
      <c r="AO60" s="1">
        <f t="shared" si="63"/>
        <v>0</v>
      </c>
      <c r="AP60" s="1">
        <f t="shared" si="64"/>
        <v>0</v>
      </c>
      <c r="AQ60" s="1">
        <f t="shared" si="65"/>
        <v>1</v>
      </c>
      <c r="AR60" s="1">
        <f t="shared" si="66"/>
        <v>0</v>
      </c>
      <c r="AS60" s="1">
        <f t="shared" si="67"/>
        <v>0</v>
      </c>
      <c r="AT60" s="1" t="b">
        <f t="shared" si="68"/>
        <v>0</v>
      </c>
      <c r="AU60" s="1">
        <f t="shared" si="69"/>
        <v>0</v>
      </c>
      <c r="AV60" s="1">
        <f t="shared" si="70"/>
        <v>0</v>
      </c>
      <c r="AW60" s="1">
        <f t="shared" si="71"/>
        <v>0</v>
      </c>
      <c r="BA60" s="54">
        <f t="shared" si="72"/>
        <v>0</v>
      </c>
      <c r="BB60" s="1">
        <f t="shared" si="73"/>
        <v>0</v>
      </c>
      <c r="BC60" s="1">
        <f t="shared" si="74"/>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48"/>
      </c>
      <c r="P61" s="79">
        <f t="shared" si="49"/>
      </c>
      <c r="T61" s="1">
        <v>0</v>
      </c>
      <c r="X61" s="1">
        <v>0</v>
      </c>
      <c r="Y61" s="1">
        <f t="shared" si="50"/>
        <v>0</v>
      </c>
      <c r="Z61" s="1">
        <f t="shared" si="51"/>
        <v>0</v>
      </c>
      <c r="AA61" s="1">
        <f t="shared" si="52"/>
        <v>0</v>
      </c>
      <c r="AB61" s="1">
        <f t="shared" si="53"/>
        <v>1</v>
      </c>
      <c r="AC61" s="1">
        <f t="shared" si="54"/>
        <v>0</v>
      </c>
      <c r="AD61" s="1">
        <f t="shared" si="55"/>
        <v>0</v>
      </c>
      <c r="AE61" s="1" t="b">
        <f t="shared" si="56"/>
        <v>0</v>
      </c>
      <c r="AF61" s="1">
        <f t="shared" si="57"/>
        <v>0</v>
      </c>
      <c r="AG61" s="1">
        <f t="shared" si="58"/>
        <v>0</v>
      </c>
      <c r="AH61" s="1">
        <f t="shared" si="59"/>
        <v>0</v>
      </c>
      <c r="AJ61" s="1">
        <f t="shared" si="60"/>
        <v>0</v>
      </c>
      <c r="AK61" s="1">
        <f t="shared" si="61"/>
        <v>5</v>
      </c>
      <c r="AN61" s="1">
        <f t="shared" si="62"/>
        <v>0</v>
      </c>
      <c r="AO61" s="1">
        <f t="shared" si="63"/>
        <v>0</v>
      </c>
      <c r="AP61" s="1">
        <f t="shared" si="64"/>
        <v>0</v>
      </c>
      <c r="AQ61" s="1">
        <f t="shared" si="65"/>
        <v>1</v>
      </c>
      <c r="AR61" s="1">
        <f t="shared" si="66"/>
        <v>0</v>
      </c>
      <c r="AS61" s="1">
        <f t="shared" si="67"/>
        <v>0</v>
      </c>
      <c r="AT61" s="1" t="b">
        <f t="shared" si="68"/>
        <v>0</v>
      </c>
      <c r="AU61" s="1">
        <f t="shared" si="69"/>
        <v>0</v>
      </c>
      <c r="AV61" s="1">
        <f t="shared" si="70"/>
        <v>0</v>
      </c>
      <c r="AW61" s="1">
        <f t="shared" si="71"/>
        <v>0</v>
      </c>
      <c r="BA61" s="54">
        <f t="shared" si="72"/>
        <v>0</v>
      </c>
      <c r="BB61" s="1">
        <f t="shared" si="73"/>
        <v>0</v>
      </c>
      <c r="BC61" s="1">
        <f t="shared" si="74"/>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1" bottom="0.1968503937007874" header="0.5118110236220472" footer="0.5118110236220472"/>
  <pageSetup fitToHeight="1" fitToWidth="1" horizontalDpi="360" verticalDpi="360" orientation="landscape" paperSize="9" scale="80" r:id="rId1"/>
</worksheet>
</file>

<file path=xl/worksheets/sheet5.xml><?xml version="1.0" encoding="utf-8"?>
<worksheet xmlns="http://schemas.openxmlformats.org/spreadsheetml/2006/main" xmlns:r="http://schemas.openxmlformats.org/officeDocument/2006/relationships">
  <sheetPr codeName="Blad7">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81</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13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str">
        <f>IF(M4=70,"1",IF(M4=24,"2",IF(M4=23,"2",IF(M4=13,"5"))))</f>
        <v>5</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Summary!B20</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40">IF(K12&lt;&gt;0,AH12,"")</f>
      </c>
      <c r="P12" s="79">
        <f aca="true" t="shared" si="1" ref="P12:P40">IF(K12&lt;&gt;0,AW12,"")</f>
      </c>
      <c r="T12" s="1">
        <v>0</v>
      </c>
      <c r="X12" s="1">
        <v>0</v>
      </c>
      <c r="Y12" s="1">
        <f aca="true" t="shared" si="2" ref="Y12:Y40">$X$8/$Z$4</f>
        <v>0</v>
      </c>
      <c r="Z12" s="1">
        <f aca="true" t="shared" si="3" ref="Z12:Z40">X12/$Z$4</f>
        <v>0</v>
      </c>
      <c r="AA12" s="1">
        <f aca="true" t="shared" si="4" ref="AA12:AA40">(T12-$T$8)*2/$Z$4</f>
        <v>0</v>
      </c>
      <c r="AB12" s="1">
        <f aca="true" t="shared" si="5" ref="AB12:AB40">SIN(Y12)*SIN(Z12)+COS(Y12)*COS(Z12)*COS(AA12)</f>
        <v>1</v>
      </c>
      <c r="AC12" s="1">
        <f aca="true" t="shared" si="6" ref="AC12:AC40">ATAN(SQRT(1-AB12*AB12)/AB12)</f>
        <v>0</v>
      </c>
      <c r="AD12" s="1">
        <f aca="true" t="shared" si="7" ref="AD12:AD40">IF(AC12&lt;0,180/$Z$4+AC12,AC12)</f>
        <v>0</v>
      </c>
      <c r="AE12" s="1" t="b">
        <f aca="true" t="shared" si="8" ref="AE12:AE40">IF(Y12&lt;&gt;Z12,90*(1+ABS(Y12-Z12)/(Y12-Z12)))</f>
        <v>0</v>
      </c>
      <c r="AF12" s="1">
        <f aca="true" t="shared" si="9" ref="AF12:AF40">IF(AA12&lt;&gt;0,90+$Z$4*ATAN((SIN(Y12)*AB12-SIN(Z12))/(SIN(AA12)*COS(Y12)^2)),AE12*1)</f>
        <v>0</v>
      </c>
      <c r="AG12" s="1">
        <f aca="true" t="shared" si="10" ref="AG12:AG40">IF(SIN(AA12)&lt;0,AF12+180,AF12*1)</f>
        <v>0</v>
      </c>
      <c r="AH12" s="1">
        <f aca="true" t="shared" si="11" ref="AH12:AH40">INT(AG12)</f>
        <v>0</v>
      </c>
      <c r="AJ12" s="1">
        <f aca="true" t="shared" si="12" ref="AJ12:AJ40">6365.11*AD12</f>
        <v>0</v>
      </c>
      <c r="AK12" s="1">
        <f aca="true" t="shared" si="13" ref="AK12:AK40">IF(AJ12&lt;5,5,INT(AJ12+0.5))</f>
        <v>5</v>
      </c>
      <c r="AN12" s="1">
        <f aca="true" t="shared" si="14" ref="AN12:AN40">X12/$Z$4</f>
        <v>0</v>
      </c>
      <c r="AO12" s="1">
        <f aca="true" t="shared" si="15" ref="AO12:AO40">$X$8/$Z$4</f>
        <v>0</v>
      </c>
      <c r="AP12" s="1">
        <f aca="true" t="shared" si="16" ref="AP12:AP40">($T$8-T12)*2/$Z$4</f>
        <v>0</v>
      </c>
      <c r="AQ12" s="1">
        <f aca="true" t="shared" si="17" ref="AQ12:AQ40">SIN(AN12)*SIN(AO12)+COS(AN12)*COS(AO12)*COS(AP12)</f>
        <v>1</v>
      </c>
      <c r="AR12" s="1">
        <f aca="true" t="shared" si="18" ref="AR12:AR40">ATAN(SQRT(1-AQ12*AQ12)/AQ12)</f>
        <v>0</v>
      </c>
      <c r="AS12" s="1">
        <f aca="true" t="shared" si="19" ref="AS12:AS40">IF(AC12&lt;0,180/$Z$4+AC12,AC12)</f>
        <v>0</v>
      </c>
      <c r="AT12" s="1" t="b">
        <f aca="true" t="shared" si="20" ref="AT12:AT40">IF(AN12&lt;&gt;AO12,90*(1+ABS(AN12-AO12)/(AN12-AO12)))</f>
        <v>0</v>
      </c>
      <c r="AU12" s="1">
        <f aca="true" t="shared" si="21" ref="AU12:AU40">IF(AP12&lt;&gt;0,90+$Z$4*ATAN((SIN(AN12)*AQ12-SIN(AO12))/(SIN(AP12)*COS(AN12)^2)),AT12*1)</f>
        <v>0</v>
      </c>
      <c r="AV12" s="1">
        <f aca="true" t="shared" si="22" ref="AV12:AV40">IF(SIN(AP12)&lt;0,AU12+180,AU12*1)</f>
        <v>0</v>
      </c>
      <c r="AW12" s="1">
        <f aca="true" t="shared" si="23" ref="AW12:AW40">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40">M13</f>
        <v>0</v>
      </c>
      <c r="BB13" s="1">
        <f aca="true" t="shared" si="27" ref="BB13:BB40">C13</f>
        <v>0</v>
      </c>
      <c r="BC13" s="1">
        <f aca="true" t="shared" si="28" ref="BC13:BC40">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IF(K35&lt;&gt;0,AH35,"")</f>
      </c>
      <c r="P35" s="79">
        <f>IF(K35&lt;&gt;0,AW35,"")</f>
      </c>
      <c r="T35" s="1">
        <v>0</v>
      </c>
      <c r="X35" s="1">
        <v>0</v>
      </c>
      <c r="Y35" s="1">
        <f t="shared" si="2"/>
        <v>0</v>
      </c>
      <c r="Z35" s="1">
        <f>X35/$Z$4</f>
        <v>0</v>
      </c>
      <c r="AA35" s="1">
        <f>(T35-$T$8)*2/$Z$4</f>
        <v>0</v>
      </c>
      <c r="AB35" s="1">
        <f>SIN(Y35)*SIN(Z35)+COS(Y35)*COS(Z35)*COS(AA35)</f>
        <v>1</v>
      </c>
      <c r="AC35" s="1">
        <f t="shared" si="6"/>
        <v>0</v>
      </c>
      <c r="AD35" s="1">
        <f t="shared" si="7"/>
        <v>0</v>
      </c>
      <c r="AE35" s="1" t="b">
        <f>IF(Y35&lt;&gt;Z35,90*(1+ABS(Y35-Z35)/(Y35-Z35)))</f>
        <v>0</v>
      </c>
      <c r="AF35" s="1">
        <f>IF(AA35&lt;&gt;0,90+$Z$4*ATAN((SIN(Y35)*AB35-SIN(Z35))/(SIN(AA35)*COS(Y35)^2)),AE35*1)</f>
        <v>0</v>
      </c>
      <c r="AG35" s="1">
        <f>IF(SIN(AA35)&lt;0,AF35+180,AF35*1)</f>
        <v>0</v>
      </c>
      <c r="AH35" s="1">
        <f t="shared" si="11"/>
        <v>0</v>
      </c>
      <c r="AJ35" s="1">
        <f>6365.11*AD35</f>
        <v>0</v>
      </c>
      <c r="AK35" s="1">
        <f t="shared" si="13"/>
        <v>5</v>
      </c>
      <c r="AN35" s="1">
        <f>X35/$Z$4</f>
        <v>0</v>
      </c>
      <c r="AO35" s="1">
        <f t="shared" si="15"/>
        <v>0</v>
      </c>
      <c r="AP35" s="1">
        <f>($T$8-T35)*2/$Z$4</f>
        <v>0</v>
      </c>
      <c r="AQ35" s="1">
        <f>SIN(AN35)*SIN(AO35)+COS(AN35)*COS(AO35)*COS(AP35)</f>
        <v>1</v>
      </c>
      <c r="AR35" s="1">
        <f t="shared" si="18"/>
        <v>0</v>
      </c>
      <c r="AS35" s="1">
        <f>IF(AC35&lt;0,180/$Z$4+AC35,AC35)</f>
        <v>0</v>
      </c>
      <c r="AT35" s="1" t="b">
        <f>IF(AN35&lt;&gt;AO35,90*(1+ABS(AN35-AO35)/(AN35-AO35)))</f>
        <v>0</v>
      </c>
      <c r="AU35" s="1">
        <f>IF(AP35&lt;&gt;0,90+$Z$4*ATAN((SIN(AN35)*AQ35-SIN(AO35))/(SIN(AP35)*COS(AN35)^2)),AT35*1)</f>
        <v>0</v>
      </c>
      <c r="AV35" s="1">
        <f>IF(SIN(AP35)&lt;0,AU35+180,AU35*1)</f>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IF(K36&lt;&gt;0,AH36,"")</f>
      </c>
      <c r="P36" s="79">
        <f>IF(K36&lt;&gt;0,AW36,"")</f>
      </c>
      <c r="T36" s="1">
        <v>0</v>
      </c>
      <c r="X36" s="1">
        <v>0</v>
      </c>
      <c r="Y36" s="1">
        <f t="shared" si="2"/>
        <v>0</v>
      </c>
      <c r="Z36" s="1">
        <f>X36/$Z$4</f>
        <v>0</v>
      </c>
      <c r="AA36" s="1">
        <f>(T36-$T$8)*2/$Z$4</f>
        <v>0</v>
      </c>
      <c r="AB36" s="1">
        <f>SIN(Y36)*SIN(Z36)+COS(Y36)*COS(Z36)*COS(AA36)</f>
        <v>1</v>
      </c>
      <c r="AC36" s="1">
        <f t="shared" si="6"/>
        <v>0</v>
      </c>
      <c r="AD36" s="1">
        <f t="shared" si="7"/>
        <v>0</v>
      </c>
      <c r="AE36" s="1" t="b">
        <f>IF(Y36&lt;&gt;Z36,90*(1+ABS(Y36-Z36)/(Y36-Z36)))</f>
        <v>0</v>
      </c>
      <c r="AF36" s="1">
        <f>IF(AA36&lt;&gt;0,90+$Z$4*ATAN((SIN(Y36)*AB36-SIN(Z36))/(SIN(AA36)*COS(Y36)^2)),AE36*1)</f>
        <v>0</v>
      </c>
      <c r="AG36" s="1">
        <f>IF(SIN(AA36)&lt;0,AF36+180,AF36*1)</f>
        <v>0</v>
      </c>
      <c r="AH36" s="1">
        <f t="shared" si="11"/>
        <v>0</v>
      </c>
      <c r="AJ36" s="1">
        <f>6365.11*AD36</f>
        <v>0</v>
      </c>
      <c r="AK36" s="1">
        <f t="shared" si="13"/>
        <v>5</v>
      </c>
      <c r="AN36" s="1">
        <f>X36/$Z$4</f>
        <v>0</v>
      </c>
      <c r="AO36" s="1">
        <f t="shared" si="15"/>
        <v>0</v>
      </c>
      <c r="AP36" s="1">
        <f>($T$8-T36)*2/$Z$4</f>
        <v>0</v>
      </c>
      <c r="AQ36" s="1">
        <f>SIN(AN36)*SIN(AO36)+COS(AN36)*COS(AO36)*COS(AP36)</f>
        <v>1</v>
      </c>
      <c r="AR36" s="1">
        <f t="shared" si="18"/>
        <v>0</v>
      </c>
      <c r="AS36" s="1">
        <f>IF(AC36&lt;0,180/$Z$4+AC36,AC36)</f>
        <v>0</v>
      </c>
      <c r="AT36" s="1" t="b">
        <f>IF(AN36&lt;&gt;AO36,90*(1+ABS(AN36-AO36)/(AN36-AO36)))</f>
        <v>0</v>
      </c>
      <c r="AU36" s="1">
        <f>IF(AP36&lt;&gt;0,90+$Z$4*ATAN((SIN(AN36)*AQ36-SIN(AO36))/(SIN(AP36)*COS(AN36)^2)),AT36*1)</f>
        <v>0</v>
      </c>
      <c r="AV36" s="1">
        <f>IF(SIN(AP36)&lt;0,AU36+180,AU36*1)</f>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IF(K37&lt;&gt;0,AH37,"")</f>
      </c>
      <c r="P37" s="79">
        <f>IF(K37&lt;&gt;0,AW37,"")</f>
      </c>
      <c r="T37" s="1">
        <v>0</v>
      </c>
      <c r="X37" s="1">
        <v>0</v>
      </c>
      <c r="Y37" s="1">
        <f t="shared" si="2"/>
        <v>0</v>
      </c>
      <c r="Z37" s="1">
        <f>X37/$Z$4</f>
        <v>0</v>
      </c>
      <c r="AA37" s="1">
        <f>(T37-$T$8)*2/$Z$4</f>
        <v>0</v>
      </c>
      <c r="AB37" s="1">
        <f>SIN(Y37)*SIN(Z37)+COS(Y37)*COS(Z37)*COS(AA37)</f>
        <v>1</v>
      </c>
      <c r="AC37" s="1">
        <f t="shared" si="6"/>
        <v>0</v>
      </c>
      <c r="AD37" s="1">
        <f t="shared" si="7"/>
        <v>0</v>
      </c>
      <c r="AE37" s="1" t="b">
        <f>IF(Y37&lt;&gt;Z37,90*(1+ABS(Y37-Z37)/(Y37-Z37)))</f>
        <v>0</v>
      </c>
      <c r="AF37" s="1">
        <f>IF(AA37&lt;&gt;0,90+$Z$4*ATAN((SIN(Y37)*AB37-SIN(Z37))/(SIN(AA37)*COS(Y37)^2)),AE37*1)</f>
        <v>0</v>
      </c>
      <c r="AG37" s="1">
        <f>IF(SIN(AA37)&lt;0,AF37+180,AF37*1)</f>
        <v>0</v>
      </c>
      <c r="AH37" s="1">
        <f t="shared" si="11"/>
        <v>0</v>
      </c>
      <c r="AJ37" s="1">
        <f>6365.11*AD37</f>
        <v>0</v>
      </c>
      <c r="AK37" s="1">
        <f t="shared" si="13"/>
        <v>5</v>
      </c>
      <c r="AN37" s="1">
        <f>X37/$Z$4</f>
        <v>0</v>
      </c>
      <c r="AO37" s="1">
        <f t="shared" si="15"/>
        <v>0</v>
      </c>
      <c r="AP37" s="1">
        <f>($T$8-T37)*2/$Z$4</f>
        <v>0</v>
      </c>
      <c r="AQ37" s="1">
        <f>SIN(AN37)*SIN(AO37)+COS(AN37)*COS(AO37)*COS(AP37)</f>
        <v>1</v>
      </c>
      <c r="AR37" s="1">
        <f t="shared" si="18"/>
        <v>0</v>
      </c>
      <c r="AS37" s="1">
        <f>IF(AC37&lt;0,180/$Z$4+AC37,AC37)</f>
        <v>0</v>
      </c>
      <c r="AT37" s="1" t="b">
        <f>IF(AN37&lt;&gt;AO37,90*(1+ABS(AN37-AO37)/(AN37-AO37)))</f>
        <v>0</v>
      </c>
      <c r="AU37" s="1">
        <f>IF(AP37&lt;&gt;0,90+$Z$4*ATAN((SIN(AN37)*AQ37-SIN(AO37))/(SIN(AP37)*COS(AN37)^2)),AT37*1)</f>
        <v>0</v>
      </c>
      <c r="AV37" s="1">
        <f>IF(SIN(AP37)&lt;0,AU37+180,AU37*1)</f>
        <v>0</v>
      </c>
      <c r="AW37" s="1">
        <f t="shared" si="23"/>
        <v>0</v>
      </c>
      <c r="BA37" s="54">
        <f t="shared" si="26"/>
        <v>0</v>
      </c>
      <c r="BB37" s="1">
        <f t="shared" si="27"/>
        <v>0</v>
      </c>
      <c r="BC37" s="1">
        <f t="shared" si="28"/>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IF(K38&lt;&gt;0,AH38,"")</f>
      </c>
      <c r="P38" s="79">
        <f>IF(K38&lt;&gt;0,AW38,"")</f>
      </c>
      <c r="T38" s="1">
        <v>0</v>
      </c>
      <c r="X38" s="1">
        <v>0</v>
      </c>
      <c r="Y38" s="1">
        <f t="shared" si="2"/>
        <v>0</v>
      </c>
      <c r="Z38" s="1">
        <f>X38/$Z$4</f>
        <v>0</v>
      </c>
      <c r="AA38" s="1">
        <f>(T38-$T$8)*2/$Z$4</f>
        <v>0</v>
      </c>
      <c r="AB38" s="1">
        <f>SIN(Y38)*SIN(Z38)+COS(Y38)*COS(Z38)*COS(AA38)</f>
        <v>1</v>
      </c>
      <c r="AC38" s="1">
        <f t="shared" si="6"/>
        <v>0</v>
      </c>
      <c r="AD38" s="1">
        <f t="shared" si="7"/>
        <v>0</v>
      </c>
      <c r="AE38" s="1" t="b">
        <f>IF(Y38&lt;&gt;Z38,90*(1+ABS(Y38-Z38)/(Y38-Z38)))</f>
        <v>0</v>
      </c>
      <c r="AF38" s="1">
        <f>IF(AA38&lt;&gt;0,90+$Z$4*ATAN((SIN(Y38)*AB38-SIN(Z38))/(SIN(AA38)*COS(Y38)^2)),AE38*1)</f>
        <v>0</v>
      </c>
      <c r="AG38" s="1">
        <f>IF(SIN(AA38)&lt;0,AF38+180,AF38*1)</f>
        <v>0</v>
      </c>
      <c r="AH38" s="1">
        <f t="shared" si="11"/>
        <v>0</v>
      </c>
      <c r="AJ38" s="1">
        <f>6365.11*AD38</f>
        <v>0</v>
      </c>
      <c r="AK38" s="1">
        <f t="shared" si="13"/>
        <v>5</v>
      </c>
      <c r="AN38" s="1">
        <f>X38/$Z$4</f>
        <v>0</v>
      </c>
      <c r="AO38" s="1">
        <f t="shared" si="15"/>
        <v>0</v>
      </c>
      <c r="AP38" s="1">
        <f>($T$8-T38)*2/$Z$4</f>
        <v>0</v>
      </c>
      <c r="AQ38" s="1">
        <f>SIN(AN38)*SIN(AO38)+COS(AN38)*COS(AO38)*COS(AP38)</f>
        <v>1</v>
      </c>
      <c r="AR38" s="1">
        <f t="shared" si="18"/>
        <v>0</v>
      </c>
      <c r="AS38" s="1">
        <f>IF(AC38&lt;0,180/$Z$4+AC38,AC38)</f>
        <v>0</v>
      </c>
      <c r="AT38" s="1" t="b">
        <f>IF(AN38&lt;&gt;AO38,90*(1+ABS(AN38-AO38)/(AN38-AO38)))</f>
        <v>0</v>
      </c>
      <c r="AU38" s="1">
        <f>IF(AP38&lt;&gt;0,90+$Z$4*ATAN((SIN(AN38)*AQ38-SIN(AO38))/(SIN(AP38)*COS(AN38)^2)),AT38*1)</f>
        <v>0</v>
      </c>
      <c r="AV38" s="1">
        <f>IF(SIN(AP38)&lt;0,AU38+180,AU38*1)</f>
        <v>0</v>
      </c>
      <c r="AW38" s="1">
        <f t="shared" si="23"/>
        <v>0</v>
      </c>
      <c r="BA38" s="54">
        <f t="shared" si="26"/>
        <v>0</v>
      </c>
      <c r="BB38" s="1">
        <f t="shared" si="27"/>
        <v>0</v>
      </c>
      <c r="BC38" s="1">
        <f t="shared" si="28"/>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IF(K39&lt;&gt;0,AH39,"")</f>
      </c>
      <c r="P39" s="79">
        <f>IF(K39&lt;&gt;0,AW39,"")</f>
      </c>
      <c r="T39" s="1">
        <v>0</v>
      </c>
      <c r="X39" s="1">
        <v>0</v>
      </c>
      <c r="Y39" s="1">
        <f t="shared" si="2"/>
        <v>0</v>
      </c>
      <c r="Z39" s="1">
        <f>X39/$Z$4</f>
        <v>0</v>
      </c>
      <c r="AA39" s="1">
        <f>(T39-$T$8)*2/$Z$4</f>
        <v>0</v>
      </c>
      <c r="AB39" s="1">
        <f>SIN(Y39)*SIN(Z39)+COS(Y39)*COS(Z39)*COS(AA39)</f>
        <v>1</v>
      </c>
      <c r="AC39" s="1">
        <f t="shared" si="6"/>
        <v>0</v>
      </c>
      <c r="AD39" s="1">
        <f t="shared" si="7"/>
        <v>0</v>
      </c>
      <c r="AE39" s="1" t="b">
        <f>IF(Y39&lt;&gt;Z39,90*(1+ABS(Y39-Z39)/(Y39-Z39)))</f>
        <v>0</v>
      </c>
      <c r="AF39" s="1">
        <f>IF(AA39&lt;&gt;0,90+$Z$4*ATAN((SIN(Y39)*AB39-SIN(Z39))/(SIN(AA39)*COS(Y39)^2)),AE39*1)</f>
        <v>0</v>
      </c>
      <c r="AG39" s="1">
        <f>IF(SIN(AA39)&lt;0,AF39+180,AF39*1)</f>
        <v>0</v>
      </c>
      <c r="AH39" s="1">
        <f t="shared" si="11"/>
        <v>0</v>
      </c>
      <c r="AJ39" s="1">
        <f>6365.11*AD39</f>
        <v>0</v>
      </c>
      <c r="AK39" s="1">
        <f t="shared" si="13"/>
        <v>5</v>
      </c>
      <c r="AN39" s="1">
        <f>X39/$Z$4</f>
        <v>0</v>
      </c>
      <c r="AO39" s="1">
        <f t="shared" si="15"/>
        <v>0</v>
      </c>
      <c r="AP39" s="1">
        <f>($T$8-T39)*2/$Z$4</f>
        <v>0</v>
      </c>
      <c r="AQ39" s="1">
        <f>SIN(AN39)*SIN(AO39)+COS(AN39)*COS(AO39)*COS(AP39)</f>
        <v>1</v>
      </c>
      <c r="AR39" s="1">
        <f t="shared" si="18"/>
        <v>0</v>
      </c>
      <c r="AS39" s="1">
        <f>IF(AC39&lt;0,180/$Z$4+AC39,AC39)</f>
        <v>0</v>
      </c>
      <c r="AT39" s="1" t="b">
        <f>IF(AN39&lt;&gt;AO39,90*(1+ABS(AN39-AO39)/(AN39-AO39)))</f>
        <v>0</v>
      </c>
      <c r="AU39" s="1">
        <f>IF(AP39&lt;&gt;0,90+$Z$4*ATAN((SIN(AN39)*AQ39-SIN(AO39))/(SIN(AP39)*COS(AN39)^2)),AT39*1)</f>
        <v>0</v>
      </c>
      <c r="AV39" s="1">
        <f>IF(SIN(AP39)&lt;0,AU39+180,AU39*1)</f>
        <v>0</v>
      </c>
      <c r="AW39" s="1">
        <f t="shared" si="23"/>
        <v>0</v>
      </c>
      <c r="BA39" s="54">
        <f t="shared" si="26"/>
        <v>0</v>
      </c>
      <c r="BB39" s="1">
        <f t="shared" si="27"/>
        <v>0</v>
      </c>
      <c r="BC39" s="1">
        <f t="shared" si="28"/>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6"/>
        <v>0</v>
      </c>
      <c r="BB40" s="1">
        <f t="shared" si="27"/>
        <v>0</v>
      </c>
      <c r="BC40" s="1">
        <f t="shared" si="28"/>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aca="true" t="shared" si="29" ref="O41:O54">IF(K41&lt;&gt;0,AH41,"")</f>
      </c>
      <c r="P41" s="79">
        <f aca="true" t="shared" si="30" ref="P41:P54">IF(K41&lt;&gt;0,AW41,"")</f>
      </c>
      <c r="T41" s="1">
        <v>0</v>
      </c>
      <c r="X41" s="1">
        <v>0</v>
      </c>
      <c r="Y41" s="1">
        <f aca="true" t="shared" si="31" ref="Y41:Y61">$X$8/$Z$4</f>
        <v>0</v>
      </c>
      <c r="Z41" s="1">
        <f aca="true" t="shared" si="32" ref="Z41:Z54">X41/$Z$4</f>
        <v>0</v>
      </c>
      <c r="AA41" s="1">
        <f aca="true" t="shared" si="33" ref="AA41:AA54">(T41-$T$8)*2/$Z$4</f>
        <v>0</v>
      </c>
      <c r="AB41" s="1">
        <f aca="true" t="shared" si="34" ref="AB41:AB54">SIN(Y41)*SIN(Z41)+COS(Y41)*COS(Z41)*COS(AA41)</f>
        <v>1</v>
      </c>
      <c r="AC41" s="1">
        <f aca="true" t="shared" si="35" ref="AC41:AC61">ATAN(SQRT(1-AB41*AB41)/AB41)</f>
        <v>0</v>
      </c>
      <c r="AD41" s="1">
        <f aca="true" t="shared" si="36" ref="AD41:AD61">IF(AC41&lt;0,180/$Z$4+AC41,AC41)</f>
        <v>0</v>
      </c>
      <c r="AE41" s="1" t="b">
        <f aca="true" t="shared" si="37" ref="AE41:AE54">IF(Y41&lt;&gt;Z41,90*(1+ABS(Y41-Z41)/(Y41-Z41)))</f>
        <v>0</v>
      </c>
      <c r="AF41" s="1">
        <f aca="true" t="shared" si="38" ref="AF41:AF54">IF(AA41&lt;&gt;0,90+$Z$4*ATAN((SIN(Y41)*AB41-SIN(Z41))/(SIN(AA41)*COS(Y41)^2)),AE41*1)</f>
        <v>0</v>
      </c>
      <c r="AG41" s="1">
        <f aca="true" t="shared" si="39" ref="AG41:AG54">IF(SIN(AA41)&lt;0,AF41+180,AF41*1)</f>
        <v>0</v>
      </c>
      <c r="AH41" s="1">
        <f aca="true" t="shared" si="40" ref="AH41:AH61">INT(AG41)</f>
        <v>0</v>
      </c>
      <c r="AJ41" s="1">
        <f aca="true" t="shared" si="41" ref="AJ41:AJ54">6365.11*AD41</f>
        <v>0</v>
      </c>
      <c r="AK41" s="1">
        <f aca="true" t="shared" si="42" ref="AK41:AK61">IF(AJ41&lt;5,5,INT(AJ41+0.5))</f>
        <v>5</v>
      </c>
      <c r="AN41" s="1">
        <f aca="true" t="shared" si="43" ref="AN41:AN54">X41/$Z$4</f>
        <v>0</v>
      </c>
      <c r="AO41" s="1">
        <f aca="true" t="shared" si="44" ref="AO41:AO61">$X$8/$Z$4</f>
        <v>0</v>
      </c>
      <c r="AP41" s="1">
        <f aca="true" t="shared" si="45" ref="AP41:AP54">($T$8-T41)*2/$Z$4</f>
        <v>0</v>
      </c>
      <c r="AQ41" s="1">
        <f aca="true" t="shared" si="46" ref="AQ41:AQ54">SIN(AN41)*SIN(AO41)+COS(AN41)*COS(AO41)*COS(AP41)</f>
        <v>1</v>
      </c>
      <c r="AR41" s="1">
        <f aca="true" t="shared" si="47" ref="AR41:AR61">ATAN(SQRT(1-AQ41*AQ41)/AQ41)</f>
        <v>0</v>
      </c>
      <c r="AS41" s="1">
        <f aca="true" t="shared" si="48" ref="AS41:AS54">IF(AC41&lt;0,180/$Z$4+AC41,AC41)</f>
        <v>0</v>
      </c>
      <c r="AT41" s="1" t="b">
        <f aca="true" t="shared" si="49" ref="AT41:AT54">IF(AN41&lt;&gt;AO41,90*(1+ABS(AN41-AO41)/(AN41-AO41)))</f>
        <v>0</v>
      </c>
      <c r="AU41" s="1">
        <f aca="true" t="shared" si="50" ref="AU41:AU54">IF(AP41&lt;&gt;0,90+$Z$4*ATAN((SIN(AN41)*AQ41-SIN(AO41))/(SIN(AP41)*COS(AN41)^2)),AT41*1)</f>
        <v>0</v>
      </c>
      <c r="AV41" s="1">
        <f aca="true" t="shared" si="51" ref="AV41:AV54">IF(SIN(AP41)&lt;0,AU41+180,AU41*1)</f>
        <v>0</v>
      </c>
      <c r="AW41" s="1">
        <f aca="true" t="shared" si="52" ref="AW41:AW61">INT(AV41)</f>
        <v>0</v>
      </c>
      <c r="BA41" s="54">
        <f aca="true" t="shared" si="53" ref="BA41:BA60">M41</f>
        <v>0</v>
      </c>
      <c r="BB41" s="1">
        <f aca="true" t="shared" si="54" ref="BB41:BB60">C41</f>
        <v>0</v>
      </c>
      <c r="BC41" s="1">
        <f aca="true" t="shared" si="55" ref="BC41:BC60">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29"/>
      </c>
      <c r="P42" s="79">
        <f t="shared" si="30"/>
      </c>
      <c r="T42" s="1">
        <v>0</v>
      </c>
      <c r="X42" s="1">
        <v>0</v>
      </c>
      <c r="Y42" s="1">
        <f t="shared" si="31"/>
        <v>0</v>
      </c>
      <c r="Z42" s="1">
        <f t="shared" si="32"/>
        <v>0</v>
      </c>
      <c r="AA42" s="1">
        <f t="shared" si="33"/>
        <v>0</v>
      </c>
      <c r="AB42" s="1">
        <f t="shared" si="34"/>
        <v>1</v>
      </c>
      <c r="AC42" s="1">
        <f t="shared" si="35"/>
        <v>0</v>
      </c>
      <c r="AD42" s="1">
        <f t="shared" si="36"/>
        <v>0</v>
      </c>
      <c r="AE42" s="1" t="b">
        <f t="shared" si="37"/>
        <v>0</v>
      </c>
      <c r="AF42" s="1">
        <f t="shared" si="38"/>
        <v>0</v>
      </c>
      <c r="AG42" s="1">
        <f t="shared" si="39"/>
        <v>0</v>
      </c>
      <c r="AH42" s="1">
        <f t="shared" si="40"/>
        <v>0</v>
      </c>
      <c r="AJ42" s="1">
        <f t="shared" si="41"/>
        <v>0</v>
      </c>
      <c r="AK42" s="1">
        <f t="shared" si="42"/>
        <v>5</v>
      </c>
      <c r="AN42" s="1">
        <f t="shared" si="43"/>
        <v>0</v>
      </c>
      <c r="AO42" s="1">
        <f t="shared" si="44"/>
        <v>0</v>
      </c>
      <c r="AP42" s="1">
        <f t="shared" si="45"/>
        <v>0</v>
      </c>
      <c r="AQ42" s="1">
        <f t="shared" si="46"/>
        <v>1</v>
      </c>
      <c r="AR42" s="1">
        <f t="shared" si="47"/>
        <v>0</v>
      </c>
      <c r="AS42" s="1">
        <f t="shared" si="48"/>
        <v>0</v>
      </c>
      <c r="AT42" s="1" t="b">
        <f t="shared" si="49"/>
        <v>0</v>
      </c>
      <c r="AU42" s="1">
        <f t="shared" si="50"/>
        <v>0</v>
      </c>
      <c r="AV42" s="1">
        <f t="shared" si="51"/>
        <v>0</v>
      </c>
      <c r="AW42" s="1">
        <f t="shared" si="52"/>
        <v>0</v>
      </c>
      <c r="BA42" s="54">
        <f t="shared" si="53"/>
        <v>0</v>
      </c>
      <c r="BB42" s="1">
        <f t="shared" si="54"/>
        <v>0</v>
      </c>
      <c r="BC42" s="1">
        <f t="shared" si="55"/>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29"/>
      </c>
      <c r="P43" s="79">
        <f t="shared" si="30"/>
      </c>
      <c r="T43" s="1">
        <v>0</v>
      </c>
      <c r="X43" s="1">
        <v>0</v>
      </c>
      <c r="Y43" s="1">
        <f t="shared" si="31"/>
        <v>0</v>
      </c>
      <c r="Z43" s="1">
        <f t="shared" si="32"/>
        <v>0</v>
      </c>
      <c r="AA43" s="1">
        <f t="shared" si="33"/>
        <v>0</v>
      </c>
      <c r="AB43" s="1">
        <f t="shared" si="34"/>
        <v>1</v>
      </c>
      <c r="AC43" s="1">
        <f t="shared" si="35"/>
        <v>0</v>
      </c>
      <c r="AD43" s="1">
        <f t="shared" si="36"/>
        <v>0</v>
      </c>
      <c r="AE43" s="1" t="b">
        <f t="shared" si="37"/>
        <v>0</v>
      </c>
      <c r="AF43" s="1">
        <f t="shared" si="38"/>
        <v>0</v>
      </c>
      <c r="AG43" s="1">
        <f t="shared" si="39"/>
        <v>0</v>
      </c>
      <c r="AH43" s="1">
        <f t="shared" si="40"/>
        <v>0</v>
      </c>
      <c r="AJ43" s="1">
        <f t="shared" si="41"/>
        <v>0</v>
      </c>
      <c r="AK43" s="1">
        <f t="shared" si="42"/>
        <v>5</v>
      </c>
      <c r="AN43" s="1">
        <f t="shared" si="43"/>
        <v>0</v>
      </c>
      <c r="AO43" s="1">
        <f t="shared" si="44"/>
        <v>0</v>
      </c>
      <c r="AP43" s="1">
        <f t="shared" si="45"/>
        <v>0</v>
      </c>
      <c r="AQ43" s="1">
        <f t="shared" si="46"/>
        <v>1</v>
      </c>
      <c r="AR43" s="1">
        <f t="shared" si="47"/>
        <v>0</v>
      </c>
      <c r="AS43" s="1">
        <f t="shared" si="48"/>
        <v>0</v>
      </c>
      <c r="AT43" s="1" t="b">
        <f t="shared" si="49"/>
        <v>0</v>
      </c>
      <c r="AU43" s="1">
        <f t="shared" si="50"/>
        <v>0</v>
      </c>
      <c r="AV43" s="1">
        <f t="shared" si="51"/>
        <v>0</v>
      </c>
      <c r="AW43" s="1">
        <f t="shared" si="52"/>
        <v>0</v>
      </c>
      <c r="BA43" s="54">
        <f t="shared" si="53"/>
        <v>0</v>
      </c>
      <c r="BB43" s="1">
        <f t="shared" si="54"/>
        <v>0</v>
      </c>
      <c r="BC43" s="1">
        <f t="shared" si="55"/>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29"/>
      </c>
      <c r="P44" s="79">
        <f t="shared" si="30"/>
      </c>
      <c r="T44" s="1">
        <v>0</v>
      </c>
      <c r="X44" s="1">
        <v>0</v>
      </c>
      <c r="Y44" s="1">
        <f t="shared" si="31"/>
        <v>0</v>
      </c>
      <c r="Z44" s="1">
        <f t="shared" si="32"/>
        <v>0</v>
      </c>
      <c r="AA44" s="1">
        <f t="shared" si="33"/>
        <v>0</v>
      </c>
      <c r="AB44" s="1">
        <f t="shared" si="34"/>
        <v>1</v>
      </c>
      <c r="AC44" s="1">
        <f t="shared" si="35"/>
        <v>0</v>
      </c>
      <c r="AD44" s="1">
        <f t="shared" si="36"/>
        <v>0</v>
      </c>
      <c r="AE44" s="1" t="b">
        <f t="shared" si="37"/>
        <v>0</v>
      </c>
      <c r="AF44" s="1">
        <f t="shared" si="38"/>
        <v>0</v>
      </c>
      <c r="AG44" s="1">
        <f t="shared" si="39"/>
        <v>0</v>
      </c>
      <c r="AH44" s="1">
        <f t="shared" si="40"/>
        <v>0</v>
      </c>
      <c r="AJ44" s="1">
        <f t="shared" si="41"/>
        <v>0</v>
      </c>
      <c r="AK44" s="1">
        <f t="shared" si="42"/>
        <v>5</v>
      </c>
      <c r="AN44" s="1">
        <f t="shared" si="43"/>
        <v>0</v>
      </c>
      <c r="AO44" s="1">
        <f t="shared" si="44"/>
        <v>0</v>
      </c>
      <c r="AP44" s="1">
        <f t="shared" si="45"/>
        <v>0</v>
      </c>
      <c r="AQ44" s="1">
        <f t="shared" si="46"/>
        <v>1</v>
      </c>
      <c r="AR44" s="1">
        <f t="shared" si="47"/>
        <v>0</v>
      </c>
      <c r="AS44" s="1">
        <f t="shared" si="48"/>
        <v>0</v>
      </c>
      <c r="AT44" s="1" t="b">
        <f t="shared" si="49"/>
        <v>0</v>
      </c>
      <c r="AU44" s="1">
        <f t="shared" si="50"/>
        <v>0</v>
      </c>
      <c r="AV44" s="1">
        <f t="shared" si="51"/>
        <v>0</v>
      </c>
      <c r="AW44" s="1">
        <f t="shared" si="52"/>
        <v>0</v>
      </c>
      <c r="BA44" s="54">
        <f t="shared" si="53"/>
        <v>0</v>
      </c>
      <c r="BB44" s="1">
        <f t="shared" si="54"/>
        <v>0</v>
      </c>
      <c r="BC44" s="1">
        <f t="shared" si="55"/>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29"/>
      </c>
      <c r="P45" s="79">
        <f t="shared" si="30"/>
      </c>
      <c r="T45" s="1">
        <v>0</v>
      </c>
      <c r="X45" s="1">
        <v>0</v>
      </c>
      <c r="Y45" s="1">
        <f t="shared" si="31"/>
        <v>0</v>
      </c>
      <c r="Z45" s="1">
        <f t="shared" si="32"/>
        <v>0</v>
      </c>
      <c r="AA45" s="1">
        <f t="shared" si="33"/>
        <v>0</v>
      </c>
      <c r="AB45" s="1">
        <f t="shared" si="34"/>
        <v>1</v>
      </c>
      <c r="AC45" s="1">
        <f t="shared" si="35"/>
        <v>0</v>
      </c>
      <c r="AD45" s="1">
        <f t="shared" si="36"/>
        <v>0</v>
      </c>
      <c r="AE45" s="1" t="b">
        <f t="shared" si="37"/>
        <v>0</v>
      </c>
      <c r="AF45" s="1">
        <f t="shared" si="38"/>
        <v>0</v>
      </c>
      <c r="AG45" s="1">
        <f t="shared" si="39"/>
        <v>0</v>
      </c>
      <c r="AH45" s="1">
        <f t="shared" si="40"/>
        <v>0</v>
      </c>
      <c r="AJ45" s="1">
        <f t="shared" si="41"/>
        <v>0</v>
      </c>
      <c r="AK45" s="1">
        <f t="shared" si="42"/>
        <v>5</v>
      </c>
      <c r="AN45" s="1">
        <f t="shared" si="43"/>
        <v>0</v>
      </c>
      <c r="AO45" s="1">
        <f t="shared" si="44"/>
        <v>0</v>
      </c>
      <c r="AP45" s="1">
        <f t="shared" si="45"/>
        <v>0</v>
      </c>
      <c r="AQ45" s="1">
        <f t="shared" si="46"/>
        <v>1</v>
      </c>
      <c r="AR45" s="1">
        <f t="shared" si="47"/>
        <v>0</v>
      </c>
      <c r="AS45" s="1">
        <f t="shared" si="48"/>
        <v>0</v>
      </c>
      <c r="AT45" s="1" t="b">
        <f t="shared" si="49"/>
        <v>0</v>
      </c>
      <c r="AU45" s="1">
        <f t="shared" si="50"/>
        <v>0</v>
      </c>
      <c r="AV45" s="1">
        <f t="shared" si="51"/>
        <v>0</v>
      </c>
      <c r="AW45" s="1">
        <f t="shared" si="52"/>
        <v>0</v>
      </c>
      <c r="BA45" s="54">
        <f t="shared" si="53"/>
        <v>0</v>
      </c>
      <c r="BB45" s="1">
        <f t="shared" si="54"/>
        <v>0</v>
      </c>
      <c r="BC45" s="1">
        <f t="shared" si="55"/>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29"/>
      </c>
      <c r="P46" s="79">
        <f t="shared" si="30"/>
      </c>
      <c r="T46" s="1">
        <v>0</v>
      </c>
      <c r="X46" s="1">
        <v>0</v>
      </c>
      <c r="Y46" s="1">
        <f t="shared" si="31"/>
        <v>0</v>
      </c>
      <c r="Z46" s="1">
        <f t="shared" si="32"/>
        <v>0</v>
      </c>
      <c r="AA46" s="1">
        <f t="shared" si="33"/>
        <v>0</v>
      </c>
      <c r="AB46" s="1">
        <f t="shared" si="34"/>
        <v>1</v>
      </c>
      <c r="AC46" s="1">
        <f t="shared" si="35"/>
        <v>0</v>
      </c>
      <c r="AD46" s="1">
        <f t="shared" si="36"/>
        <v>0</v>
      </c>
      <c r="AE46" s="1" t="b">
        <f t="shared" si="37"/>
        <v>0</v>
      </c>
      <c r="AF46" s="1">
        <f t="shared" si="38"/>
        <v>0</v>
      </c>
      <c r="AG46" s="1">
        <f t="shared" si="39"/>
        <v>0</v>
      </c>
      <c r="AH46" s="1">
        <f t="shared" si="40"/>
        <v>0</v>
      </c>
      <c r="AJ46" s="1">
        <f t="shared" si="41"/>
        <v>0</v>
      </c>
      <c r="AK46" s="1">
        <f t="shared" si="42"/>
        <v>5</v>
      </c>
      <c r="AN46" s="1">
        <f t="shared" si="43"/>
        <v>0</v>
      </c>
      <c r="AO46" s="1">
        <f t="shared" si="44"/>
        <v>0</v>
      </c>
      <c r="AP46" s="1">
        <f t="shared" si="45"/>
        <v>0</v>
      </c>
      <c r="AQ46" s="1">
        <f t="shared" si="46"/>
        <v>1</v>
      </c>
      <c r="AR46" s="1">
        <f t="shared" si="47"/>
        <v>0</v>
      </c>
      <c r="AS46" s="1">
        <f t="shared" si="48"/>
        <v>0</v>
      </c>
      <c r="AT46" s="1" t="b">
        <f t="shared" si="49"/>
        <v>0</v>
      </c>
      <c r="AU46" s="1">
        <f t="shared" si="50"/>
        <v>0</v>
      </c>
      <c r="AV46" s="1">
        <f t="shared" si="51"/>
        <v>0</v>
      </c>
      <c r="AW46" s="1">
        <f t="shared" si="52"/>
        <v>0</v>
      </c>
      <c r="BA46" s="54">
        <f t="shared" si="53"/>
        <v>0</v>
      </c>
      <c r="BB46" s="1">
        <f t="shared" si="54"/>
        <v>0</v>
      </c>
      <c r="BC46" s="1">
        <f t="shared" si="55"/>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29"/>
      </c>
      <c r="P47" s="79">
        <f t="shared" si="30"/>
      </c>
      <c r="T47" s="1">
        <v>0</v>
      </c>
      <c r="X47" s="1">
        <v>0</v>
      </c>
      <c r="Y47" s="1">
        <f t="shared" si="31"/>
        <v>0</v>
      </c>
      <c r="Z47" s="1">
        <f t="shared" si="32"/>
        <v>0</v>
      </c>
      <c r="AA47" s="1">
        <f t="shared" si="33"/>
        <v>0</v>
      </c>
      <c r="AB47" s="1">
        <f t="shared" si="34"/>
        <v>1</v>
      </c>
      <c r="AC47" s="1">
        <f t="shared" si="35"/>
        <v>0</v>
      </c>
      <c r="AD47" s="1">
        <f t="shared" si="36"/>
        <v>0</v>
      </c>
      <c r="AE47" s="1" t="b">
        <f t="shared" si="37"/>
        <v>0</v>
      </c>
      <c r="AF47" s="1">
        <f t="shared" si="38"/>
        <v>0</v>
      </c>
      <c r="AG47" s="1">
        <f t="shared" si="39"/>
        <v>0</v>
      </c>
      <c r="AH47" s="1">
        <f t="shared" si="40"/>
        <v>0</v>
      </c>
      <c r="AJ47" s="1">
        <f t="shared" si="41"/>
        <v>0</v>
      </c>
      <c r="AK47" s="1">
        <f t="shared" si="42"/>
        <v>5</v>
      </c>
      <c r="AN47" s="1">
        <f t="shared" si="43"/>
        <v>0</v>
      </c>
      <c r="AO47" s="1">
        <f t="shared" si="44"/>
        <v>0</v>
      </c>
      <c r="AP47" s="1">
        <f t="shared" si="45"/>
        <v>0</v>
      </c>
      <c r="AQ47" s="1">
        <f t="shared" si="46"/>
        <v>1</v>
      </c>
      <c r="AR47" s="1">
        <f t="shared" si="47"/>
        <v>0</v>
      </c>
      <c r="AS47" s="1">
        <f t="shared" si="48"/>
        <v>0</v>
      </c>
      <c r="AT47" s="1" t="b">
        <f t="shared" si="49"/>
        <v>0</v>
      </c>
      <c r="AU47" s="1">
        <f t="shared" si="50"/>
        <v>0</v>
      </c>
      <c r="AV47" s="1">
        <f t="shared" si="51"/>
        <v>0</v>
      </c>
      <c r="AW47" s="1">
        <f t="shared" si="52"/>
        <v>0</v>
      </c>
      <c r="BA47" s="54">
        <f t="shared" si="53"/>
        <v>0</v>
      </c>
      <c r="BB47" s="1">
        <f t="shared" si="54"/>
        <v>0</v>
      </c>
      <c r="BC47" s="1">
        <f t="shared" si="55"/>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29"/>
      </c>
      <c r="P48" s="79">
        <f t="shared" si="30"/>
      </c>
      <c r="T48" s="1">
        <v>0</v>
      </c>
      <c r="X48" s="1">
        <v>0</v>
      </c>
      <c r="Y48" s="1">
        <f t="shared" si="31"/>
        <v>0</v>
      </c>
      <c r="Z48" s="1">
        <f t="shared" si="32"/>
        <v>0</v>
      </c>
      <c r="AA48" s="1">
        <f t="shared" si="33"/>
        <v>0</v>
      </c>
      <c r="AB48" s="1">
        <f t="shared" si="34"/>
        <v>1</v>
      </c>
      <c r="AC48" s="1">
        <f t="shared" si="35"/>
        <v>0</v>
      </c>
      <c r="AD48" s="1">
        <f t="shared" si="36"/>
        <v>0</v>
      </c>
      <c r="AE48" s="1" t="b">
        <f t="shared" si="37"/>
        <v>0</v>
      </c>
      <c r="AF48" s="1">
        <f t="shared" si="38"/>
        <v>0</v>
      </c>
      <c r="AG48" s="1">
        <f t="shared" si="39"/>
        <v>0</v>
      </c>
      <c r="AH48" s="1">
        <f t="shared" si="40"/>
        <v>0</v>
      </c>
      <c r="AJ48" s="1">
        <f t="shared" si="41"/>
        <v>0</v>
      </c>
      <c r="AK48" s="1">
        <f t="shared" si="42"/>
        <v>5</v>
      </c>
      <c r="AN48" s="1">
        <f t="shared" si="43"/>
        <v>0</v>
      </c>
      <c r="AO48" s="1">
        <f t="shared" si="44"/>
        <v>0</v>
      </c>
      <c r="AP48" s="1">
        <f t="shared" si="45"/>
        <v>0</v>
      </c>
      <c r="AQ48" s="1">
        <f t="shared" si="46"/>
        <v>1</v>
      </c>
      <c r="AR48" s="1">
        <f t="shared" si="47"/>
        <v>0</v>
      </c>
      <c r="AS48" s="1">
        <f t="shared" si="48"/>
        <v>0</v>
      </c>
      <c r="AT48" s="1" t="b">
        <f t="shared" si="49"/>
        <v>0</v>
      </c>
      <c r="AU48" s="1">
        <f t="shared" si="50"/>
        <v>0</v>
      </c>
      <c r="AV48" s="1">
        <f t="shared" si="51"/>
        <v>0</v>
      </c>
      <c r="AW48" s="1">
        <f t="shared" si="52"/>
        <v>0</v>
      </c>
      <c r="BA48" s="54">
        <f t="shared" si="53"/>
        <v>0</v>
      </c>
      <c r="BB48" s="1">
        <f t="shared" si="54"/>
        <v>0</v>
      </c>
      <c r="BC48" s="1">
        <f t="shared" si="55"/>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29"/>
      </c>
      <c r="P49" s="79">
        <f t="shared" si="30"/>
      </c>
      <c r="T49" s="1">
        <v>0</v>
      </c>
      <c r="X49" s="1">
        <v>0</v>
      </c>
      <c r="Y49" s="1">
        <f t="shared" si="31"/>
        <v>0</v>
      </c>
      <c r="Z49" s="1">
        <f t="shared" si="32"/>
        <v>0</v>
      </c>
      <c r="AA49" s="1">
        <f t="shared" si="33"/>
        <v>0</v>
      </c>
      <c r="AB49" s="1">
        <f t="shared" si="34"/>
        <v>1</v>
      </c>
      <c r="AC49" s="1">
        <f t="shared" si="35"/>
        <v>0</v>
      </c>
      <c r="AD49" s="1">
        <f t="shared" si="36"/>
        <v>0</v>
      </c>
      <c r="AE49" s="1" t="b">
        <f t="shared" si="37"/>
        <v>0</v>
      </c>
      <c r="AF49" s="1">
        <f t="shared" si="38"/>
        <v>0</v>
      </c>
      <c r="AG49" s="1">
        <f t="shared" si="39"/>
        <v>0</v>
      </c>
      <c r="AH49" s="1">
        <f t="shared" si="40"/>
        <v>0</v>
      </c>
      <c r="AJ49" s="1">
        <f t="shared" si="41"/>
        <v>0</v>
      </c>
      <c r="AK49" s="1">
        <f t="shared" si="42"/>
        <v>5</v>
      </c>
      <c r="AN49" s="1">
        <f t="shared" si="43"/>
        <v>0</v>
      </c>
      <c r="AO49" s="1">
        <f t="shared" si="44"/>
        <v>0</v>
      </c>
      <c r="AP49" s="1">
        <f t="shared" si="45"/>
        <v>0</v>
      </c>
      <c r="AQ49" s="1">
        <f t="shared" si="46"/>
        <v>1</v>
      </c>
      <c r="AR49" s="1">
        <f t="shared" si="47"/>
        <v>0</v>
      </c>
      <c r="AS49" s="1">
        <f t="shared" si="48"/>
        <v>0</v>
      </c>
      <c r="AT49" s="1" t="b">
        <f t="shared" si="49"/>
        <v>0</v>
      </c>
      <c r="AU49" s="1">
        <f t="shared" si="50"/>
        <v>0</v>
      </c>
      <c r="AV49" s="1">
        <f t="shared" si="51"/>
        <v>0</v>
      </c>
      <c r="AW49" s="1">
        <f t="shared" si="52"/>
        <v>0</v>
      </c>
      <c r="BA49" s="54">
        <f t="shared" si="53"/>
        <v>0</v>
      </c>
      <c r="BB49" s="1">
        <f t="shared" si="54"/>
        <v>0</v>
      </c>
      <c r="BC49" s="1">
        <f t="shared" si="55"/>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29"/>
      </c>
      <c r="P50" s="79">
        <f t="shared" si="30"/>
      </c>
      <c r="T50" s="1">
        <v>0</v>
      </c>
      <c r="X50" s="1">
        <v>0</v>
      </c>
      <c r="Y50" s="1">
        <f t="shared" si="31"/>
        <v>0</v>
      </c>
      <c r="Z50" s="1">
        <f t="shared" si="32"/>
        <v>0</v>
      </c>
      <c r="AA50" s="1">
        <f t="shared" si="33"/>
        <v>0</v>
      </c>
      <c r="AB50" s="1">
        <f t="shared" si="34"/>
        <v>1</v>
      </c>
      <c r="AC50" s="1">
        <f t="shared" si="35"/>
        <v>0</v>
      </c>
      <c r="AD50" s="1">
        <f t="shared" si="36"/>
        <v>0</v>
      </c>
      <c r="AE50" s="1" t="b">
        <f t="shared" si="37"/>
        <v>0</v>
      </c>
      <c r="AF50" s="1">
        <f t="shared" si="38"/>
        <v>0</v>
      </c>
      <c r="AG50" s="1">
        <f t="shared" si="39"/>
        <v>0</v>
      </c>
      <c r="AH50" s="1">
        <f t="shared" si="40"/>
        <v>0</v>
      </c>
      <c r="AJ50" s="1">
        <f t="shared" si="41"/>
        <v>0</v>
      </c>
      <c r="AK50" s="1">
        <f t="shared" si="42"/>
        <v>5</v>
      </c>
      <c r="AN50" s="1">
        <f t="shared" si="43"/>
        <v>0</v>
      </c>
      <c r="AO50" s="1">
        <f t="shared" si="44"/>
        <v>0</v>
      </c>
      <c r="AP50" s="1">
        <f t="shared" si="45"/>
        <v>0</v>
      </c>
      <c r="AQ50" s="1">
        <f t="shared" si="46"/>
        <v>1</v>
      </c>
      <c r="AR50" s="1">
        <f t="shared" si="47"/>
        <v>0</v>
      </c>
      <c r="AS50" s="1">
        <f t="shared" si="48"/>
        <v>0</v>
      </c>
      <c r="AT50" s="1" t="b">
        <f t="shared" si="49"/>
        <v>0</v>
      </c>
      <c r="AU50" s="1">
        <f t="shared" si="50"/>
        <v>0</v>
      </c>
      <c r="AV50" s="1">
        <f t="shared" si="51"/>
        <v>0</v>
      </c>
      <c r="AW50" s="1">
        <f t="shared" si="52"/>
        <v>0</v>
      </c>
      <c r="BA50" s="54">
        <f t="shared" si="53"/>
        <v>0</v>
      </c>
      <c r="BB50" s="1">
        <f t="shared" si="54"/>
        <v>0</v>
      </c>
      <c r="BC50" s="1">
        <f t="shared" si="55"/>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29"/>
      </c>
      <c r="P51" s="79">
        <f t="shared" si="30"/>
      </c>
      <c r="T51" s="1">
        <v>0</v>
      </c>
      <c r="X51" s="1">
        <v>0</v>
      </c>
      <c r="Y51" s="1">
        <f t="shared" si="31"/>
        <v>0</v>
      </c>
      <c r="Z51" s="1">
        <f t="shared" si="32"/>
        <v>0</v>
      </c>
      <c r="AA51" s="1">
        <f t="shared" si="33"/>
        <v>0</v>
      </c>
      <c r="AB51" s="1">
        <f t="shared" si="34"/>
        <v>1</v>
      </c>
      <c r="AC51" s="1">
        <f t="shared" si="35"/>
        <v>0</v>
      </c>
      <c r="AD51" s="1">
        <f t="shared" si="36"/>
        <v>0</v>
      </c>
      <c r="AE51" s="1" t="b">
        <f t="shared" si="37"/>
        <v>0</v>
      </c>
      <c r="AF51" s="1">
        <f t="shared" si="38"/>
        <v>0</v>
      </c>
      <c r="AG51" s="1">
        <f t="shared" si="39"/>
        <v>0</v>
      </c>
      <c r="AH51" s="1">
        <f t="shared" si="40"/>
        <v>0</v>
      </c>
      <c r="AJ51" s="1">
        <f t="shared" si="41"/>
        <v>0</v>
      </c>
      <c r="AK51" s="1">
        <f t="shared" si="42"/>
        <v>5</v>
      </c>
      <c r="AN51" s="1">
        <f t="shared" si="43"/>
        <v>0</v>
      </c>
      <c r="AO51" s="1">
        <f t="shared" si="44"/>
        <v>0</v>
      </c>
      <c r="AP51" s="1">
        <f t="shared" si="45"/>
        <v>0</v>
      </c>
      <c r="AQ51" s="1">
        <f t="shared" si="46"/>
        <v>1</v>
      </c>
      <c r="AR51" s="1">
        <f t="shared" si="47"/>
        <v>0</v>
      </c>
      <c r="AS51" s="1">
        <f t="shared" si="48"/>
        <v>0</v>
      </c>
      <c r="AT51" s="1" t="b">
        <f t="shared" si="49"/>
        <v>0</v>
      </c>
      <c r="AU51" s="1">
        <f t="shared" si="50"/>
        <v>0</v>
      </c>
      <c r="AV51" s="1">
        <f t="shared" si="51"/>
        <v>0</v>
      </c>
      <c r="AW51" s="1">
        <f t="shared" si="52"/>
        <v>0</v>
      </c>
      <c r="BA51" s="54">
        <f t="shared" si="53"/>
        <v>0</v>
      </c>
      <c r="BB51" s="1">
        <f t="shared" si="54"/>
        <v>0</v>
      </c>
      <c r="BC51" s="1">
        <f t="shared" si="55"/>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29"/>
      </c>
      <c r="P52" s="79">
        <f t="shared" si="30"/>
      </c>
      <c r="T52" s="1">
        <v>0</v>
      </c>
      <c r="X52" s="1">
        <v>0</v>
      </c>
      <c r="Y52" s="1">
        <f t="shared" si="31"/>
        <v>0</v>
      </c>
      <c r="Z52" s="1">
        <f t="shared" si="32"/>
        <v>0</v>
      </c>
      <c r="AA52" s="1">
        <f t="shared" si="33"/>
        <v>0</v>
      </c>
      <c r="AB52" s="1">
        <f t="shared" si="34"/>
        <v>1</v>
      </c>
      <c r="AC52" s="1">
        <f t="shared" si="35"/>
        <v>0</v>
      </c>
      <c r="AD52" s="1">
        <f t="shared" si="36"/>
        <v>0</v>
      </c>
      <c r="AE52" s="1" t="b">
        <f t="shared" si="37"/>
        <v>0</v>
      </c>
      <c r="AF52" s="1">
        <f t="shared" si="38"/>
        <v>0</v>
      </c>
      <c r="AG52" s="1">
        <f t="shared" si="39"/>
        <v>0</v>
      </c>
      <c r="AH52" s="1">
        <f t="shared" si="40"/>
        <v>0</v>
      </c>
      <c r="AJ52" s="1">
        <f t="shared" si="41"/>
        <v>0</v>
      </c>
      <c r="AK52" s="1">
        <f t="shared" si="42"/>
        <v>5</v>
      </c>
      <c r="AN52" s="1">
        <f t="shared" si="43"/>
        <v>0</v>
      </c>
      <c r="AO52" s="1">
        <f t="shared" si="44"/>
        <v>0</v>
      </c>
      <c r="AP52" s="1">
        <f t="shared" si="45"/>
        <v>0</v>
      </c>
      <c r="AQ52" s="1">
        <f t="shared" si="46"/>
        <v>1</v>
      </c>
      <c r="AR52" s="1">
        <f t="shared" si="47"/>
        <v>0</v>
      </c>
      <c r="AS52" s="1">
        <f t="shared" si="48"/>
        <v>0</v>
      </c>
      <c r="AT52" s="1" t="b">
        <f t="shared" si="49"/>
        <v>0</v>
      </c>
      <c r="AU52" s="1">
        <f t="shared" si="50"/>
        <v>0</v>
      </c>
      <c r="AV52" s="1">
        <f t="shared" si="51"/>
        <v>0</v>
      </c>
      <c r="AW52" s="1">
        <f t="shared" si="52"/>
        <v>0</v>
      </c>
      <c r="BA52" s="54">
        <f t="shared" si="53"/>
        <v>0</v>
      </c>
      <c r="BB52" s="1">
        <f t="shared" si="54"/>
        <v>0</v>
      </c>
      <c r="BC52" s="1">
        <f t="shared" si="55"/>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29"/>
      </c>
      <c r="P53" s="79">
        <f t="shared" si="30"/>
      </c>
      <c r="T53" s="1">
        <v>0</v>
      </c>
      <c r="X53" s="1">
        <v>0</v>
      </c>
      <c r="Y53" s="1">
        <f t="shared" si="31"/>
        <v>0</v>
      </c>
      <c r="Z53" s="1">
        <f t="shared" si="32"/>
        <v>0</v>
      </c>
      <c r="AA53" s="1">
        <f t="shared" si="33"/>
        <v>0</v>
      </c>
      <c r="AB53" s="1">
        <f t="shared" si="34"/>
        <v>1</v>
      </c>
      <c r="AC53" s="1">
        <f t="shared" si="35"/>
        <v>0</v>
      </c>
      <c r="AD53" s="1">
        <f t="shared" si="36"/>
        <v>0</v>
      </c>
      <c r="AE53" s="1" t="b">
        <f t="shared" si="37"/>
        <v>0</v>
      </c>
      <c r="AF53" s="1">
        <f t="shared" si="38"/>
        <v>0</v>
      </c>
      <c r="AG53" s="1">
        <f t="shared" si="39"/>
        <v>0</v>
      </c>
      <c r="AH53" s="1">
        <f t="shared" si="40"/>
        <v>0</v>
      </c>
      <c r="AJ53" s="1">
        <f t="shared" si="41"/>
        <v>0</v>
      </c>
      <c r="AK53" s="1">
        <f t="shared" si="42"/>
        <v>5</v>
      </c>
      <c r="AN53" s="1">
        <f t="shared" si="43"/>
        <v>0</v>
      </c>
      <c r="AO53" s="1">
        <f t="shared" si="44"/>
        <v>0</v>
      </c>
      <c r="AP53" s="1">
        <f t="shared" si="45"/>
        <v>0</v>
      </c>
      <c r="AQ53" s="1">
        <f t="shared" si="46"/>
        <v>1</v>
      </c>
      <c r="AR53" s="1">
        <f t="shared" si="47"/>
        <v>0</v>
      </c>
      <c r="AS53" s="1">
        <f t="shared" si="48"/>
        <v>0</v>
      </c>
      <c r="AT53" s="1" t="b">
        <f t="shared" si="49"/>
        <v>0</v>
      </c>
      <c r="AU53" s="1">
        <f t="shared" si="50"/>
        <v>0</v>
      </c>
      <c r="AV53" s="1">
        <f t="shared" si="51"/>
        <v>0</v>
      </c>
      <c r="AW53" s="1">
        <f t="shared" si="52"/>
        <v>0</v>
      </c>
      <c r="BA53" s="54">
        <f t="shared" si="53"/>
        <v>0</v>
      </c>
      <c r="BB53" s="1">
        <f t="shared" si="54"/>
        <v>0</v>
      </c>
      <c r="BC53" s="1">
        <f t="shared" si="55"/>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29"/>
      </c>
      <c r="P54" s="79">
        <f t="shared" si="30"/>
      </c>
      <c r="T54" s="1">
        <v>0</v>
      </c>
      <c r="X54" s="1">
        <v>0</v>
      </c>
      <c r="Y54" s="1">
        <f t="shared" si="31"/>
        <v>0</v>
      </c>
      <c r="Z54" s="1">
        <f t="shared" si="32"/>
        <v>0</v>
      </c>
      <c r="AA54" s="1">
        <f t="shared" si="33"/>
        <v>0</v>
      </c>
      <c r="AB54" s="1">
        <f t="shared" si="34"/>
        <v>1</v>
      </c>
      <c r="AC54" s="1">
        <f t="shared" si="35"/>
        <v>0</v>
      </c>
      <c r="AD54" s="1">
        <f t="shared" si="36"/>
        <v>0</v>
      </c>
      <c r="AE54" s="1" t="b">
        <f t="shared" si="37"/>
        <v>0</v>
      </c>
      <c r="AF54" s="1">
        <f t="shared" si="38"/>
        <v>0</v>
      </c>
      <c r="AG54" s="1">
        <f t="shared" si="39"/>
        <v>0</v>
      </c>
      <c r="AH54" s="1">
        <f t="shared" si="40"/>
        <v>0</v>
      </c>
      <c r="AJ54" s="1">
        <f t="shared" si="41"/>
        <v>0</v>
      </c>
      <c r="AK54" s="1">
        <f t="shared" si="42"/>
        <v>5</v>
      </c>
      <c r="AN54" s="1">
        <f t="shared" si="43"/>
        <v>0</v>
      </c>
      <c r="AO54" s="1">
        <f t="shared" si="44"/>
        <v>0</v>
      </c>
      <c r="AP54" s="1">
        <f t="shared" si="45"/>
        <v>0</v>
      </c>
      <c r="AQ54" s="1">
        <f t="shared" si="46"/>
        <v>1</v>
      </c>
      <c r="AR54" s="1">
        <f t="shared" si="47"/>
        <v>0</v>
      </c>
      <c r="AS54" s="1">
        <f t="shared" si="48"/>
        <v>0</v>
      </c>
      <c r="AT54" s="1" t="b">
        <f t="shared" si="49"/>
        <v>0</v>
      </c>
      <c r="AU54" s="1">
        <f t="shared" si="50"/>
        <v>0</v>
      </c>
      <c r="AV54" s="1">
        <f t="shared" si="51"/>
        <v>0</v>
      </c>
      <c r="AW54" s="1">
        <f t="shared" si="52"/>
        <v>0</v>
      </c>
      <c r="BA54" s="54">
        <f t="shared" si="53"/>
        <v>0</v>
      </c>
      <c r="BB54" s="1">
        <f t="shared" si="54"/>
        <v>0</v>
      </c>
      <c r="BC54" s="1">
        <f t="shared" si="55"/>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aca="true" t="shared" si="56" ref="O55:O61">IF(K55&lt;&gt;0,AH55,"")</f>
      </c>
      <c r="P55" s="79">
        <f aca="true" t="shared" si="57" ref="P55:P61">IF(K55&lt;&gt;0,AW55,"")</f>
      </c>
      <c r="T55" s="1">
        <v>0</v>
      </c>
      <c r="X55" s="1">
        <v>0</v>
      </c>
      <c r="Y55" s="1">
        <f t="shared" si="31"/>
        <v>0</v>
      </c>
      <c r="Z55" s="1">
        <f aca="true" t="shared" si="58" ref="Z55:Z61">X55/$Z$4</f>
        <v>0</v>
      </c>
      <c r="AA55" s="1">
        <f aca="true" t="shared" si="59" ref="AA55:AA61">(T55-$T$8)*2/$Z$4</f>
        <v>0</v>
      </c>
      <c r="AB55" s="1">
        <f aca="true" t="shared" si="60" ref="AB55:AB61">SIN(Y55)*SIN(Z55)+COS(Y55)*COS(Z55)*COS(AA55)</f>
        <v>1</v>
      </c>
      <c r="AC55" s="1">
        <f t="shared" si="35"/>
        <v>0</v>
      </c>
      <c r="AD55" s="1">
        <f t="shared" si="36"/>
        <v>0</v>
      </c>
      <c r="AE55" s="1" t="b">
        <f aca="true" t="shared" si="61" ref="AE55:AE61">IF(Y55&lt;&gt;Z55,90*(1+ABS(Y55-Z55)/(Y55-Z55)))</f>
        <v>0</v>
      </c>
      <c r="AF55" s="1">
        <f aca="true" t="shared" si="62" ref="AF55:AF61">IF(AA55&lt;&gt;0,90+$Z$4*ATAN((SIN(Y55)*AB55-SIN(Z55))/(SIN(AA55)*COS(Y55)^2)),AE55*1)</f>
        <v>0</v>
      </c>
      <c r="AG55" s="1">
        <f aca="true" t="shared" si="63" ref="AG55:AG61">IF(SIN(AA55)&lt;0,AF55+180,AF55*1)</f>
        <v>0</v>
      </c>
      <c r="AH55" s="1">
        <f t="shared" si="40"/>
        <v>0</v>
      </c>
      <c r="AJ55" s="1">
        <f aca="true" t="shared" si="64" ref="AJ55:AJ61">6365.11*AD55</f>
        <v>0</v>
      </c>
      <c r="AK55" s="1">
        <f t="shared" si="42"/>
        <v>5</v>
      </c>
      <c r="AN55" s="1">
        <f aca="true" t="shared" si="65" ref="AN55:AN61">X55/$Z$4</f>
        <v>0</v>
      </c>
      <c r="AO55" s="1">
        <f t="shared" si="44"/>
        <v>0</v>
      </c>
      <c r="AP55" s="1">
        <f aca="true" t="shared" si="66" ref="AP55:AP61">($T$8-T55)*2/$Z$4</f>
        <v>0</v>
      </c>
      <c r="AQ55" s="1">
        <f aca="true" t="shared" si="67" ref="AQ55:AQ61">SIN(AN55)*SIN(AO55)+COS(AN55)*COS(AO55)*COS(AP55)</f>
        <v>1</v>
      </c>
      <c r="AR55" s="1">
        <f t="shared" si="47"/>
        <v>0</v>
      </c>
      <c r="AS55" s="1">
        <f aca="true" t="shared" si="68" ref="AS55:AS61">IF(AC55&lt;0,180/$Z$4+AC55,AC55)</f>
        <v>0</v>
      </c>
      <c r="AT55" s="1" t="b">
        <f aca="true" t="shared" si="69" ref="AT55:AT61">IF(AN55&lt;&gt;AO55,90*(1+ABS(AN55-AO55)/(AN55-AO55)))</f>
        <v>0</v>
      </c>
      <c r="AU55" s="1">
        <f aca="true" t="shared" si="70" ref="AU55:AU61">IF(AP55&lt;&gt;0,90+$Z$4*ATAN((SIN(AN55)*AQ55-SIN(AO55))/(SIN(AP55)*COS(AN55)^2)),AT55*1)</f>
        <v>0</v>
      </c>
      <c r="AV55" s="1">
        <f aca="true" t="shared" si="71" ref="AV55:AV61">IF(SIN(AP55)&lt;0,AU55+180,AU55*1)</f>
        <v>0</v>
      </c>
      <c r="AW55" s="1">
        <f t="shared" si="52"/>
        <v>0</v>
      </c>
      <c r="BA55" s="54">
        <f t="shared" si="53"/>
        <v>0</v>
      </c>
      <c r="BB55" s="1">
        <f t="shared" si="54"/>
        <v>0</v>
      </c>
      <c r="BC55" s="1">
        <f t="shared" si="55"/>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56"/>
      </c>
      <c r="P56" s="79">
        <f t="shared" si="57"/>
      </c>
      <c r="T56" s="1">
        <v>0</v>
      </c>
      <c r="X56" s="1">
        <v>0</v>
      </c>
      <c r="Y56" s="1">
        <f t="shared" si="31"/>
        <v>0</v>
      </c>
      <c r="Z56" s="1">
        <f t="shared" si="58"/>
        <v>0</v>
      </c>
      <c r="AA56" s="1">
        <f t="shared" si="59"/>
        <v>0</v>
      </c>
      <c r="AB56" s="1">
        <f t="shared" si="60"/>
        <v>1</v>
      </c>
      <c r="AC56" s="1">
        <f t="shared" si="35"/>
        <v>0</v>
      </c>
      <c r="AD56" s="1">
        <f t="shared" si="36"/>
        <v>0</v>
      </c>
      <c r="AE56" s="1" t="b">
        <f t="shared" si="61"/>
        <v>0</v>
      </c>
      <c r="AF56" s="1">
        <f t="shared" si="62"/>
        <v>0</v>
      </c>
      <c r="AG56" s="1">
        <f t="shared" si="63"/>
        <v>0</v>
      </c>
      <c r="AH56" s="1">
        <f t="shared" si="40"/>
        <v>0</v>
      </c>
      <c r="AJ56" s="1">
        <f t="shared" si="64"/>
        <v>0</v>
      </c>
      <c r="AK56" s="1">
        <f t="shared" si="42"/>
        <v>5</v>
      </c>
      <c r="AN56" s="1">
        <f t="shared" si="65"/>
        <v>0</v>
      </c>
      <c r="AO56" s="1">
        <f t="shared" si="44"/>
        <v>0</v>
      </c>
      <c r="AP56" s="1">
        <f t="shared" si="66"/>
        <v>0</v>
      </c>
      <c r="AQ56" s="1">
        <f t="shared" si="67"/>
        <v>1</v>
      </c>
      <c r="AR56" s="1">
        <f t="shared" si="47"/>
        <v>0</v>
      </c>
      <c r="AS56" s="1">
        <f t="shared" si="68"/>
        <v>0</v>
      </c>
      <c r="AT56" s="1" t="b">
        <f t="shared" si="69"/>
        <v>0</v>
      </c>
      <c r="AU56" s="1">
        <f t="shared" si="70"/>
        <v>0</v>
      </c>
      <c r="AV56" s="1">
        <f t="shared" si="71"/>
        <v>0</v>
      </c>
      <c r="AW56" s="1">
        <f t="shared" si="52"/>
        <v>0</v>
      </c>
      <c r="BA56" s="54">
        <f t="shared" si="53"/>
        <v>0</v>
      </c>
      <c r="BB56" s="1">
        <f t="shared" si="54"/>
        <v>0</v>
      </c>
      <c r="BC56" s="1">
        <f t="shared" si="55"/>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56"/>
      </c>
      <c r="P57" s="79">
        <f t="shared" si="57"/>
      </c>
      <c r="T57" s="1">
        <v>0</v>
      </c>
      <c r="X57" s="1">
        <v>0</v>
      </c>
      <c r="Y57" s="1">
        <f t="shared" si="31"/>
        <v>0</v>
      </c>
      <c r="Z57" s="1">
        <f t="shared" si="58"/>
        <v>0</v>
      </c>
      <c r="AA57" s="1">
        <f t="shared" si="59"/>
        <v>0</v>
      </c>
      <c r="AB57" s="1">
        <f t="shared" si="60"/>
        <v>1</v>
      </c>
      <c r="AC57" s="1">
        <f t="shared" si="35"/>
        <v>0</v>
      </c>
      <c r="AD57" s="1">
        <f t="shared" si="36"/>
        <v>0</v>
      </c>
      <c r="AE57" s="1" t="b">
        <f t="shared" si="61"/>
        <v>0</v>
      </c>
      <c r="AF57" s="1">
        <f t="shared" si="62"/>
        <v>0</v>
      </c>
      <c r="AG57" s="1">
        <f t="shared" si="63"/>
        <v>0</v>
      </c>
      <c r="AH57" s="1">
        <f t="shared" si="40"/>
        <v>0</v>
      </c>
      <c r="AJ57" s="1">
        <f t="shared" si="64"/>
        <v>0</v>
      </c>
      <c r="AK57" s="1">
        <f t="shared" si="42"/>
        <v>5</v>
      </c>
      <c r="AN57" s="1">
        <f t="shared" si="65"/>
        <v>0</v>
      </c>
      <c r="AO57" s="1">
        <f t="shared" si="44"/>
        <v>0</v>
      </c>
      <c r="AP57" s="1">
        <f t="shared" si="66"/>
        <v>0</v>
      </c>
      <c r="AQ57" s="1">
        <f t="shared" si="67"/>
        <v>1</v>
      </c>
      <c r="AR57" s="1">
        <f t="shared" si="47"/>
        <v>0</v>
      </c>
      <c r="AS57" s="1">
        <f t="shared" si="68"/>
        <v>0</v>
      </c>
      <c r="AT57" s="1" t="b">
        <f t="shared" si="69"/>
        <v>0</v>
      </c>
      <c r="AU57" s="1">
        <f t="shared" si="70"/>
        <v>0</v>
      </c>
      <c r="AV57" s="1">
        <f t="shared" si="71"/>
        <v>0</v>
      </c>
      <c r="AW57" s="1">
        <f t="shared" si="52"/>
        <v>0</v>
      </c>
      <c r="BA57" s="54">
        <f t="shared" si="53"/>
        <v>0</v>
      </c>
      <c r="BB57" s="1">
        <f t="shared" si="54"/>
        <v>0</v>
      </c>
      <c r="BC57" s="1">
        <f t="shared" si="55"/>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56"/>
      </c>
      <c r="P58" s="79">
        <f t="shared" si="57"/>
      </c>
      <c r="T58" s="1">
        <v>0</v>
      </c>
      <c r="X58" s="1">
        <v>0</v>
      </c>
      <c r="Y58" s="1">
        <f t="shared" si="31"/>
        <v>0</v>
      </c>
      <c r="Z58" s="1">
        <f t="shared" si="58"/>
        <v>0</v>
      </c>
      <c r="AA58" s="1">
        <f t="shared" si="59"/>
        <v>0</v>
      </c>
      <c r="AB58" s="1">
        <f t="shared" si="60"/>
        <v>1</v>
      </c>
      <c r="AC58" s="1">
        <f t="shared" si="35"/>
        <v>0</v>
      </c>
      <c r="AD58" s="1">
        <f t="shared" si="36"/>
        <v>0</v>
      </c>
      <c r="AE58" s="1" t="b">
        <f t="shared" si="61"/>
        <v>0</v>
      </c>
      <c r="AF58" s="1">
        <f t="shared" si="62"/>
        <v>0</v>
      </c>
      <c r="AG58" s="1">
        <f t="shared" si="63"/>
        <v>0</v>
      </c>
      <c r="AH58" s="1">
        <f t="shared" si="40"/>
        <v>0</v>
      </c>
      <c r="AJ58" s="1">
        <f t="shared" si="64"/>
        <v>0</v>
      </c>
      <c r="AK58" s="1">
        <f t="shared" si="42"/>
        <v>5</v>
      </c>
      <c r="AN58" s="1">
        <f t="shared" si="65"/>
        <v>0</v>
      </c>
      <c r="AO58" s="1">
        <f t="shared" si="44"/>
        <v>0</v>
      </c>
      <c r="AP58" s="1">
        <f t="shared" si="66"/>
        <v>0</v>
      </c>
      <c r="AQ58" s="1">
        <f t="shared" si="67"/>
        <v>1</v>
      </c>
      <c r="AR58" s="1">
        <f t="shared" si="47"/>
        <v>0</v>
      </c>
      <c r="AS58" s="1">
        <f t="shared" si="68"/>
        <v>0</v>
      </c>
      <c r="AT58" s="1" t="b">
        <f t="shared" si="69"/>
        <v>0</v>
      </c>
      <c r="AU58" s="1">
        <f t="shared" si="70"/>
        <v>0</v>
      </c>
      <c r="AV58" s="1">
        <f t="shared" si="71"/>
        <v>0</v>
      </c>
      <c r="AW58" s="1">
        <f t="shared" si="52"/>
        <v>0</v>
      </c>
      <c r="BA58" s="54">
        <f t="shared" si="53"/>
        <v>0</v>
      </c>
      <c r="BB58" s="1">
        <f t="shared" si="54"/>
        <v>0</v>
      </c>
      <c r="BC58" s="1">
        <f t="shared" si="55"/>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56"/>
      </c>
      <c r="P59" s="79">
        <f t="shared" si="57"/>
      </c>
      <c r="T59" s="1">
        <v>0</v>
      </c>
      <c r="X59" s="1">
        <v>0</v>
      </c>
      <c r="Y59" s="1">
        <f t="shared" si="31"/>
        <v>0</v>
      </c>
      <c r="Z59" s="1">
        <f t="shared" si="58"/>
        <v>0</v>
      </c>
      <c r="AA59" s="1">
        <f t="shared" si="59"/>
        <v>0</v>
      </c>
      <c r="AB59" s="1">
        <f t="shared" si="60"/>
        <v>1</v>
      </c>
      <c r="AC59" s="1">
        <f t="shared" si="35"/>
        <v>0</v>
      </c>
      <c r="AD59" s="1">
        <f t="shared" si="36"/>
        <v>0</v>
      </c>
      <c r="AE59" s="1" t="b">
        <f t="shared" si="61"/>
        <v>0</v>
      </c>
      <c r="AF59" s="1">
        <f t="shared" si="62"/>
        <v>0</v>
      </c>
      <c r="AG59" s="1">
        <f t="shared" si="63"/>
        <v>0</v>
      </c>
      <c r="AH59" s="1">
        <f t="shared" si="40"/>
        <v>0</v>
      </c>
      <c r="AJ59" s="1">
        <f t="shared" si="64"/>
        <v>0</v>
      </c>
      <c r="AK59" s="1">
        <f t="shared" si="42"/>
        <v>5</v>
      </c>
      <c r="AN59" s="1">
        <f t="shared" si="65"/>
        <v>0</v>
      </c>
      <c r="AO59" s="1">
        <f t="shared" si="44"/>
        <v>0</v>
      </c>
      <c r="AP59" s="1">
        <f t="shared" si="66"/>
        <v>0</v>
      </c>
      <c r="AQ59" s="1">
        <f t="shared" si="67"/>
        <v>1</v>
      </c>
      <c r="AR59" s="1">
        <f t="shared" si="47"/>
        <v>0</v>
      </c>
      <c r="AS59" s="1">
        <f t="shared" si="68"/>
        <v>0</v>
      </c>
      <c r="AT59" s="1" t="b">
        <f t="shared" si="69"/>
        <v>0</v>
      </c>
      <c r="AU59" s="1">
        <f t="shared" si="70"/>
        <v>0</v>
      </c>
      <c r="AV59" s="1">
        <f t="shared" si="71"/>
        <v>0</v>
      </c>
      <c r="AW59" s="1">
        <f t="shared" si="52"/>
        <v>0</v>
      </c>
      <c r="BA59" s="54">
        <f t="shared" si="53"/>
        <v>0</v>
      </c>
      <c r="BB59" s="1">
        <f t="shared" si="54"/>
        <v>0</v>
      </c>
      <c r="BC59" s="1">
        <f t="shared" si="55"/>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56"/>
      </c>
      <c r="P60" s="79">
        <f t="shared" si="57"/>
      </c>
      <c r="T60" s="1">
        <v>0</v>
      </c>
      <c r="X60" s="1">
        <v>0</v>
      </c>
      <c r="Y60" s="1">
        <f t="shared" si="31"/>
        <v>0</v>
      </c>
      <c r="Z60" s="1">
        <f t="shared" si="58"/>
        <v>0</v>
      </c>
      <c r="AA60" s="1">
        <f t="shared" si="59"/>
        <v>0</v>
      </c>
      <c r="AB60" s="1">
        <f t="shared" si="60"/>
        <v>1</v>
      </c>
      <c r="AC60" s="1">
        <f t="shared" si="35"/>
        <v>0</v>
      </c>
      <c r="AD60" s="1">
        <f t="shared" si="36"/>
        <v>0</v>
      </c>
      <c r="AE60" s="1" t="b">
        <f t="shared" si="61"/>
        <v>0</v>
      </c>
      <c r="AF60" s="1">
        <f t="shared" si="62"/>
        <v>0</v>
      </c>
      <c r="AG60" s="1">
        <f t="shared" si="63"/>
        <v>0</v>
      </c>
      <c r="AH60" s="1">
        <f t="shared" si="40"/>
        <v>0</v>
      </c>
      <c r="AJ60" s="1">
        <f t="shared" si="64"/>
        <v>0</v>
      </c>
      <c r="AK60" s="1">
        <f t="shared" si="42"/>
        <v>5</v>
      </c>
      <c r="AN60" s="1">
        <f t="shared" si="65"/>
        <v>0</v>
      </c>
      <c r="AO60" s="1">
        <f t="shared" si="44"/>
        <v>0</v>
      </c>
      <c r="AP60" s="1">
        <f t="shared" si="66"/>
        <v>0</v>
      </c>
      <c r="AQ60" s="1">
        <f t="shared" si="67"/>
        <v>1</v>
      </c>
      <c r="AR60" s="1">
        <f t="shared" si="47"/>
        <v>0</v>
      </c>
      <c r="AS60" s="1">
        <f t="shared" si="68"/>
        <v>0</v>
      </c>
      <c r="AT60" s="1" t="b">
        <f t="shared" si="69"/>
        <v>0</v>
      </c>
      <c r="AU60" s="1">
        <f t="shared" si="70"/>
        <v>0</v>
      </c>
      <c r="AV60" s="1">
        <f t="shared" si="71"/>
        <v>0</v>
      </c>
      <c r="AW60" s="1">
        <f t="shared" si="52"/>
        <v>0</v>
      </c>
      <c r="BA60" s="54">
        <f t="shared" si="53"/>
        <v>0</v>
      </c>
      <c r="BB60" s="1">
        <f t="shared" si="54"/>
        <v>0</v>
      </c>
      <c r="BC60" s="1">
        <f t="shared" si="55"/>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56"/>
      </c>
      <c r="P61" s="79">
        <f t="shared" si="57"/>
      </c>
      <c r="T61" s="1">
        <v>0</v>
      </c>
      <c r="X61" s="1">
        <v>0</v>
      </c>
      <c r="Y61" s="1">
        <f t="shared" si="31"/>
        <v>0</v>
      </c>
      <c r="Z61" s="1">
        <f t="shared" si="58"/>
        <v>0</v>
      </c>
      <c r="AA61" s="1">
        <f t="shared" si="59"/>
        <v>0</v>
      </c>
      <c r="AB61" s="1">
        <f t="shared" si="60"/>
        <v>1</v>
      </c>
      <c r="AC61" s="1">
        <f t="shared" si="35"/>
        <v>0</v>
      </c>
      <c r="AD61" s="1">
        <f t="shared" si="36"/>
        <v>0</v>
      </c>
      <c r="AE61" s="1" t="b">
        <f t="shared" si="61"/>
        <v>0</v>
      </c>
      <c r="AF61" s="1">
        <f t="shared" si="62"/>
        <v>0</v>
      </c>
      <c r="AG61" s="1">
        <f t="shared" si="63"/>
        <v>0</v>
      </c>
      <c r="AH61" s="1">
        <f t="shared" si="40"/>
        <v>0</v>
      </c>
      <c r="AJ61" s="1">
        <f t="shared" si="64"/>
        <v>0</v>
      </c>
      <c r="AK61" s="1">
        <f t="shared" si="42"/>
        <v>5</v>
      </c>
      <c r="AN61" s="1">
        <f t="shared" si="65"/>
        <v>0</v>
      </c>
      <c r="AO61" s="1">
        <f t="shared" si="44"/>
        <v>0</v>
      </c>
      <c r="AP61" s="1">
        <f t="shared" si="66"/>
        <v>0</v>
      </c>
      <c r="AQ61" s="1">
        <f t="shared" si="67"/>
        <v>1</v>
      </c>
      <c r="AR61" s="1">
        <f t="shared" si="47"/>
        <v>0</v>
      </c>
      <c r="AS61" s="1">
        <f t="shared" si="68"/>
        <v>0</v>
      </c>
      <c r="AT61" s="1" t="b">
        <f t="shared" si="69"/>
        <v>0</v>
      </c>
      <c r="AU61" s="1">
        <f t="shared" si="70"/>
        <v>0</v>
      </c>
      <c r="AV61" s="1">
        <f t="shared" si="71"/>
        <v>0</v>
      </c>
      <c r="AW61" s="1">
        <f t="shared" si="52"/>
        <v>0</v>
      </c>
      <c r="BA61" s="54">
        <f>M61</f>
        <v>0</v>
      </c>
      <c r="BB61" s="1">
        <f>C61</f>
        <v>0</v>
      </c>
      <c r="BC61" s="1">
        <f>K61</f>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3" bottom="0.1968503937007874" header="0.33" footer="0.5118110236220472"/>
  <pageSetup fitToHeight="1" fitToWidth="1" horizontalDpi="360" verticalDpi="360" orientation="landscape" paperSize="9" scale="80" r:id="rId1"/>
</worksheet>
</file>

<file path=xl/worksheets/sheet6.xml><?xml version="1.0" encoding="utf-8"?>
<worksheet xmlns="http://schemas.openxmlformats.org/spreadsheetml/2006/main" xmlns:r="http://schemas.openxmlformats.org/officeDocument/2006/relationships">
  <sheetPr codeName="Blad4">
    <pageSetUpPr fitToPage="1"/>
  </sheetPr>
  <dimension ref="A1:BE62"/>
  <sheetViews>
    <sheetView zoomScale="75" zoomScaleNormal="75" zoomScalePageLayoutView="0"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107</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9</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Summary!B21</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M37</f>
        <v>0</v>
      </c>
      <c r="BB37" s="1">
        <f>C37</f>
        <v>0</v>
      </c>
      <c r="BC37" s="1">
        <f>K37</f>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M38</f>
        <v>0</v>
      </c>
      <c r="BB38" s="1">
        <f>C38</f>
        <v>0</v>
      </c>
      <c r="BC38" s="1">
        <f>K38</f>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M39</f>
        <v>0</v>
      </c>
      <c r="BB39" s="1">
        <f>C39</f>
        <v>0</v>
      </c>
      <c r="BC39" s="1">
        <f>K39</f>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M40</f>
        <v>0</v>
      </c>
      <c r="BB40" s="1">
        <f>C40</f>
        <v>0</v>
      </c>
      <c r="BC40" s="1">
        <f>K40</f>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aca="true" t="shared" si="29" ref="BA42:BA61">M42</f>
        <v>0</v>
      </c>
      <c r="BB42" s="1">
        <f aca="true" t="shared" si="30" ref="BB42:BB61">C42</f>
        <v>0</v>
      </c>
      <c r="BC42" s="1">
        <f aca="true" t="shared" si="31" ref="BC42:BC61">K42</f>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9"/>
        <v>0</v>
      </c>
      <c r="BB43" s="1">
        <f t="shared" si="30"/>
        <v>0</v>
      </c>
      <c r="BC43" s="1">
        <f t="shared" si="31"/>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9"/>
        <v>0</v>
      </c>
      <c r="BB44" s="1">
        <f t="shared" si="30"/>
        <v>0</v>
      </c>
      <c r="BC44" s="1">
        <f t="shared" si="31"/>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9"/>
        <v>0</v>
      </c>
      <c r="BB45" s="1">
        <f t="shared" si="30"/>
        <v>0</v>
      </c>
      <c r="BC45" s="1">
        <f t="shared" si="31"/>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9"/>
        <v>0</v>
      </c>
      <c r="BB46" s="1">
        <f t="shared" si="30"/>
        <v>0</v>
      </c>
      <c r="BC46" s="1">
        <f t="shared" si="31"/>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9"/>
        <v>0</v>
      </c>
      <c r="BB47" s="1">
        <f t="shared" si="30"/>
        <v>0</v>
      </c>
      <c r="BC47" s="1">
        <f t="shared" si="31"/>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9"/>
        <v>0</v>
      </c>
      <c r="BB48" s="1">
        <f t="shared" si="30"/>
        <v>0</v>
      </c>
      <c r="BC48" s="1">
        <f t="shared" si="31"/>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9"/>
        <v>0</v>
      </c>
      <c r="BB49" s="1">
        <f t="shared" si="30"/>
        <v>0</v>
      </c>
      <c r="BC49" s="1">
        <f t="shared" si="31"/>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9"/>
        <v>0</v>
      </c>
      <c r="BB50" s="1">
        <f t="shared" si="30"/>
        <v>0</v>
      </c>
      <c r="BC50" s="1">
        <f t="shared" si="31"/>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9"/>
        <v>0</v>
      </c>
      <c r="BB51" s="1">
        <f t="shared" si="30"/>
        <v>0</v>
      </c>
      <c r="BC51" s="1">
        <f t="shared" si="31"/>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9"/>
        <v>0</v>
      </c>
      <c r="BB52" s="1">
        <f t="shared" si="30"/>
        <v>0</v>
      </c>
      <c r="BC52" s="1">
        <f t="shared" si="31"/>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9"/>
        <v>0</v>
      </c>
      <c r="BB53" s="1">
        <f t="shared" si="30"/>
        <v>0</v>
      </c>
      <c r="BC53" s="1">
        <f t="shared" si="31"/>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9"/>
        <v>0</v>
      </c>
      <c r="BB54" s="1">
        <f t="shared" si="30"/>
        <v>0</v>
      </c>
      <c r="BC54" s="1">
        <f t="shared" si="31"/>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9"/>
        <v>0</v>
      </c>
      <c r="BB55" s="1">
        <f t="shared" si="30"/>
        <v>0</v>
      </c>
      <c r="BC55" s="1">
        <f t="shared" si="31"/>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9"/>
        <v>0</v>
      </c>
      <c r="BB56" s="1">
        <f t="shared" si="30"/>
        <v>0</v>
      </c>
      <c r="BC56" s="1">
        <f t="shared" si="31"/>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9"/>
        <v>0</v>
      </c>
      <c r="BB57" s="1">
        <f t="shared" si="30"/>
        <v>0</v>
      </c>
      <c r="BC57" s="1">
        <f t="shared" si="31"/>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9"/>
        <v>0</v>
      </c>
      <c r="BB58" s="1">
        <f t="shared" si="30"/>
        <v>0</v>
      </c>
      <c r="BC58" s="1">
        <f t="shared" si="31"/>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9"/>
        <v>0</v>
      </c>
      <c r="BB59" s="1">
        <f t="shared" si="30"/>
        <v>0</v>
      </c>
      <c r="BC59" s="1">
        <f t="shared" si="31"/>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9"/>
        <v>0</v>
      </c>
      <c r="BB60" s="1">
        <f t="shared" si="30"/>
        <v>0</v>
      </c>
      <c r="BC60" s="1">
        <f t="shared" si="31"/>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9"/>
        <v>0</v>
      </c>
      <c r="BB61" s="1">
        <f t="shared" si="30"/>
        <v>0</v>
      </c>
      <c r="BC61" s="1">
        <f t="shared" si="31"/>
        <v>0</v>
      </c>
    </row>
    <row r="62" ht="12.75">
      <c r="BD62" s="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75" right="0.75" top="0.71" bottom="0.57" header="0.5" footer="0.5"/>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codeName="Blad3">
    <pageSetUpPr fitToPage="1"/>
  </sheetPr>
  <dimension ref="A1:BE62"/>
  <sheetViews>
    <sheetView zoomScale="75" zoomScaleNormal="75" zoomScalePageLayoutView="0"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83</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6</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Summary!B22</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M37</f>
        <v>0</v>
      </c>
      <c r="BB37" s="1">
        <f>C37</f>
        <v>0</v>
      </c>
      <c r="BC37" s="1">
        <f>K37</f>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M38</f>
        <v>0</v>
      </c>
      <c r="BB38" s="1">
        <f>C38</f>
        <v>0</v>
      </c>
      <c r="BC38" s="1">
        <f>K38</f>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M39</f>
        <v>0</v>
      </c>
      <c r="BB39" s="1">
        <f>C39</f>
        <v>0</v>
      </c>
      <c r="BC39" s="1">
        <f>K39</f>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M40</f>
        <v>0</v>
      </c>
      <c r="BB40" s="1">
        <f>C40</f>
        <v>0</v>
      </c>
      <c r="BC40" s="1">
        <f>K40</f>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aca="true" t="shared" si="29" ref="BA42:BA61">M42</f>
        <v>0</v>
      </c>
      <c r="BB42" s="1">
        <f aca="true" t="shared" si="30" ref="BB42:BB61">C42</f>
        <v>0</v>
      </c>
      <c r="BC42" s="1">
        <f aca="true" t="shared" si="31" ref="BC42:BC61">K42</f>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9"/>
        <v>0</v>
      </c>
      <c r="BB43" s="1">
        <f t="shared" si="30"/>
        <v>0</v>
      </c>
      <c r="BC43" s="1">
        <f t="shared" si="31"/>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9"/>
        <v>0</v>
      </c>
      <c r="BB44" s="1">
        <f t="shared" si="30"/>
        <v>0</v>
      </c>
      <c r="BC44" s="1">
        <f t="shared" si="31"/>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9"/>
        <v>0</v>
      </c>
      <c r="BB45" s="1">
        <f t="shared" si="30"/>
        <v>0</v>
      </c>
      <c r="BC45" s="1">
        <f t="shared" si="31"/>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9"/>
        <v>0</v>
      </c>
      <c r="BB46" s="1">
        <f t="shared" si="30"/>
        <v>0</v>
      </c>
      <c r="BC46" s="1">
        <f t="shared" si="31"/>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9"/>
        <v>0</v>
      </c>
      <c r="BB47" s="1">
        <f t="shared" si="30"/>
        <v>0</v>
      </c>
      <c r="BC47" s="1">
        <f t="shared" si="31"/>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9"/>
        <v>0</v>
      </c>
      <c r="BB48" s="1">
        <f t="shared" si="30"/>
        <v>0</v>
      </c>
      <c r="BC48" s="1">
        <f t="shared" si="31"/>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9"/>
        <v>0</v>
      </c>
      <c r="BB49" s="1">
        <f t="shared" si="30"/>
        <v>0</v>
      </c>
      <c r="BC49" s="1">
        <f t="shared" si="31"/>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9"/>
        <v>0</v>
      </c>
      <c r="BB50" s="1">
        <f t="shared" si="30"/>
        <v>0</v>
      </c>
      <c r="BC50" s="1">
        <f t="shared" si="31"/>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9"/>
        <v>0</v>
      </c>
      <c r="BB51" s="1">
        <f t="shared" si="30"/>
        <v>0</v>
      </c>
      <c r="BC51" s="1">
        <f t="shared" si="31"/>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9"/>
        <v>0</v>
      </c>
      <c r="BB52" s="1">
        <f t="shared" si="30"/>
        <v>0</v>
      </c>
      <c r="BC52" s="1">
        <f t="shared" si="31"/>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9"/>
        <v>0</v>
      </c>
      <c r="BB53" s="1">
        <f t="shared" si="30"/>
        <v>0</v>
      </c>
      <c r="BC53" s="1">
        <f t="shared" si="31"/>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9"/>
        <v>0</v>
      </c>
      <c r="BB54" s="1">
        <f t="shared" si="30"/>
        <v>0</v>
      </c>
      <c r="BC54" s="1">
        <f t="shared" si="31"/>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9"/>
        <v>0</v>
      </c>
      <c r="BB55" s="1">
        <f t="shared" si="30"/>
        <v>0</v>
      </c>
      <c r="BC55" s="1">
        <f t="shared" si="31"/>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9"/>
        <v>0</v>
      </c>
      <c r="BB56" s="1">
        <f t="shared" si="30"/>
        <v>0</v>
      </c>
      <c r="BC56" s="1">
        <f t="shared" si="31"/>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9"/>
        <v>0</v>
      </c>
      <c r="BB57" s="1">
        <f t="shared" si="30"/>
        <v>0</v>
      </c>
      <c r="BC57" s="1">
        <f t="shared" si="31"/>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9"/>
        <v>0</v>
      </c>
      <c r="BB58" s="1">
        <f t="shared" si="30"/>
        <v>0</v>
      </c>
      <c r="BC58" s="1">
        <f t="shared" si="31"/>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9"/>
        <v>0</v>
      </c>
      <c r="BB59" s="1">
        <f t="shared" si="30"/>
        <v>0</v>
      </c>
      <c r="BC59" s="1">
        <f t="shared" si="31"/>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9"/>
        <v>0</v>
      </c>
      <c r="BB60" s="1">
        <f t="shared" si="30"/>
        <v>0</v>
      </c>
      <c r="BC60" s="1">
        <f t="shared" si="31"/>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9"/>
        <v>0</v>
      </c>
      <c r="BB61" s="1">
        <f t="shared" si="30"/>
        <v>0</v>
      </c>
      <c r="BC61" s="1">
        <f t="shared" si="31"/>
        <v>0</v>
      </c>
    </row>
    <row r="62" ht="12.75">
      <c r="BD62" s="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75" right="0.75" top="0.59" bottom="0.53" header="0.5" footer="0.5"/>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codeName="Blad8">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82</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Summary!B23</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35">IF(K12&lt;&gt;0,AH12,"")</f>
      </c>
      <c r="P12" s="79">
        <f aca="true" t="shared" si="1" ref="P12:P35">IF(K12&lt;&gt;0,AW12,"")</f>
      </c>
      <c r="T12" s="1">
        <v>0</v>
      </c>
      <c r="X12" s="1">
        <v>0</v>
      </c>
      <c r="Y12" s="1">
        <f aca="true" t="shared" si="2" ref="Y12:Y61">$X$8/$Z$4</f>
        <v>0</v>
      </c>
      <c r="Z12" s="1">
        <f aca="true" t="shared" si="3" ref="Z12:Z35">X12/$Z$4</f>
        <v>0</v>
      </c>
      <c r="AA12" s="1">
        <f aca="true" t="shared" si="4" ref="AA12:AA35">(T12-$T$8)*2/$Z$4</f>
        <v>0</v>
      </c>
      <c r="AB12" s="1">
        <f aca="true" t="shared" si="5" ref="AB12:AB35">SIN(Y12)*SIN(Z12)+COS(Y12)*COS(Z12)*COS(AA12)</f>
        <v>1</v>
      </c>
      <c r="AC12" s="1">
        <f aca="true" t="shared" si="6" ref="AC12:AC61">ATAN(SQRT(1-AB12*AB12)/AB12)</f>
        <v>0</v>
      </c>
      <c r="AD12" s="1">
        <f aca="true" t="shared" si="7" ref="AD12:AD61">IF(AC12&lt;0,180/$Z$4+AC12,AC12)</f>
        <v>0</v>
      </c>
      <c r="AE12" s="1" t="b">
        <f aca="true" t="shared" si="8" ref="AE12:AE35">IF(Y12&lt;&gt;Z12,90*(1+ABS(Y12-Z12)/(Y12-Z12)))</f>
        <v>0</v>
      </c>
      <c r="AF12" s="1">
        <f aca="true" t="shared" si="9" ref="AF12:AF35">IF(AA12&lt;&gt;0,90+$Z$4*ATAN((SIN(Y12)*AB12-SIN(Z12))/(SIN(AA12)*COS(Y12)^2)),AE12*1)</f>
        <v>0</v>
      </c>
      <c r="AG12" s="1">
        <f aca="true" t="shared" si="10" ref="AG12:AG35">IF(SIN(AA12)&lt;0,AF12+180,AF12*1)</f>
        <v>0</v>
      </c>
      <c r="AH12" s="1">
        <f aca="true" t="shared" si="11" ref="AH12:AH61">INT(AG12)</f>
        <v>0</v>
      </c>
      <c r="AJ12" s="1">
        <f aca="true" t="shared" si="12" ref="AJ12:AJ35">6365.11*AD12</f>
        <v>0</v>
      </c>
      <c r="AK12" s="1">
        <f aca="true" t="shared" si="13" ref="AK12:AK61">IF(AJ12&lt;5,5,INT(AJ12+0.5))</f>
        <v>5</v>
      </c>
      <c r="AN12" s="1">
        <f aca="true" t="shared" si="14" ref="AN12:AN35">X12/$Z$4</f>
        <v>0</v>
      </c>
      <c r="AO12" s="1">
        <f aca="true" t="shared" si="15" ref="AO12:AO61">$X$8/$Z$4</f>
        <v>0</v>
      </c>
      <c r="AP12" s="1">
        <f aca="true" t="shared" si="16" ref="AP12:AP35">($T$8-T12)*2/$Z$4</f>
        <v>0</v>
      </c>
      <c r="AQ12" s="1">
        <f aca="true" t="shared" si="17" ref="AQ12:AQ35">SIN(AN12)*SIN(AO12)+COS(AN12)*COS(AO12)*COS(AP12)</f>
        <v>1</v>
      </c>
      <c r="AR12" s="1">
        <f aca="true" t="shared" si="18" ref="AR12:AR61">ATAN(SQRT(1-AQ12*AQ12)/AQ12)</f>
        <v>0</v>
      </c>
      <c r="AS12" s="1">
        <f aca="true" t="shared" si="19" ref="AS12:AS35">IF(AC12&lt;0,180/$Z$4+AC12,AC12)</f>
        <v>0</v>
      </c>
      <c r="AT12" s="1" t="b">
        <f aca="true" t="shared" si="20" ref="AT12:AT35">IF(AN12&lt;&gt;AO12,90*(1+ABS(AN12-AO12)/(AN12-AO12)))</f>
        <v>0</v>
      </c>
      <c r="AU12" s="1">
        <f aca="true" t="shared" si="21" ref="AU12:AU35">IF(AP12&lt;&gt;0,90+$Z$4*ATAN((SIN(AN12)*AQ12-SIN(AO12))/(SIN(AP12)*COS(AN12)^2)),AT12*1)</f>
        <v>0</v>
      </c>
      <c r="AV12" s="1">
        <f aca="true" t="shared" si="22" ref="AV12:AV35">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aca="true" t="shared" si="29" ref="O36:O41">IF(K36&lt;&gt;0,AH36,"")</f>
      </c>
      <c r="P36" s="79">
        <f aca="true" t="shared" si="30" ref="P36:P41">IF(K36&lt;&gt;0,AW36,"")</f>
      </c>
      <c r="T36" s="1">
        <v>0</v>
      </c>
      <c r="X36" s="1">
        <v>0</v>
      </c>
      <c r="Y36" s="1">
        <f t="shared" si="2"/>
        <v>0</v>
      </c>
      <c r="Z36" s="1">
        <f aca="true" t="shared" si="31" ref="Z36:Z41">X36/$Z$4</f>
        <v>0</v>
      </c>
      <c r="AA36" s="1">
        <f aca="true" t="shared" si="32" ref="AA36:AA41">(T36-$T$8)*2/$Z$4</f>
        <v>0</v>
      </c>
      <c r="AB36" s="1">
        <f aca="true" t="shared" si="33" ref="AB36:AB41">SIN(Y36)*SIN(Z36)+COS(Y36)*COS(Z36)*COS(AA36)</f>
        <v>1</v>
      </c>
      <c r="AC36" s="1">
        <f t="shared" si="6"/>
        <v>0</v>
      </c>
      <c r="AD36" s="1">
        <f t="shared" si="7"/>
        <v>0</v>
      </c>
      <c r="AE36" s="1" t="b">
        <f aca="true" t="shared" si="34" ref="AE36:AE41">IF(Y36&lt;&gt;Z36,90*(1+ABS(Y36-Z36)/(Y36-Z36)))</f>
        <v>0</v>
      </c>
      <c r="AF36" s="1">
        <f aca="true" t="shared" si="35" ref="AF36:AF41">IF(AA36&lt;&gt;0,90+$Z$4*ATAN((SIN(Y36)*AB36-SIN(Z36))/(SIN(AA36)*COS(Y36)^2)),AE36*1)</f>
        <v>0</v>
      </c>
      <c r="AG36" s="1">
        <f aca="true" t="shared" si="36" ref="AG36:AG41">IF(SIN(AA36)&lt;0,AF36+180,AF36*1)</f>
        <v>0</v>
      </c>
      <c r="AH36" s="1">
        <f t="shared" si="11"/>
        <v>0</v>
      </c>
      <c r="AJ36" s="1">
        <f aca="true" t="shared" si="37" ref="AJ36:AJ41">6365.11*AD36</f>
        <v>0</v>
      </c>
      <c r="AK36" s="1">
        <f t="shared" si="13"/>
        <v>5</v>
      </c>
      <c r="AN36" s="1">
        <f aca="true" t="shared" si="38" ref="AN36:AN41">X36/$Z$4</f>
        <v>0</v>
      </c>
      <c r="AO36" s="1">
        <f t="shared" si="15"/>
        <v>0</v>
      </c>
      <c r="AP36" s="1">
        <f aca="true" t="shared" si="39" ref="AP36:AP41">($T$8-T36)*2/$Z$4</f>
        <v>0</v>
      </c>
      <c r="AQ36" s="1">
        <f aca="true" t="shared" si="40" ref="AQ36:AQ41">SIN(AN36)*SIN(AO36)+COS(AN36)*COS(AO36)*COS(AP36)</f>
        <v>1</v>
      </c>
      <c r="AR36" s="1">
        <f t="shared" si="18"/>
        <v>0</v>
      </c>
      <c r="AS36" s="1">
        <f aca="true" t="shared" si="41" ref="AS36:AS41">IF(AC36&lt;0,180/$Z$4+AC36,AC36)</f>
        <v>0</v>
      </c>
      <c r="AT36" s="1" t="b">
        <f aca="true" t="shared" si="42" ref="AT36:AT41">IF(AN36&lt;&gt;AO36,90*(1+ABS(AN36-AO36)/(AN36-AO36)))</f>
        <v>0</v>
      </c>
      <c r="AU36" s="1">
        <f aca="true" t="shared" si="43" ref="AU36:AU41">IF(AP36&lt;&gt;0,90+$Z$4*ATAN((SIN(AN36)*AQ36-SIN(AO36))/(SIN(AP36)*COS(AN36)^2)),AT36*1)</f>
        <v>0</v>
      </c>
      <c r="AV36" s="1">
        <f aca="true" t="shared" si="44" ref="AV36:AV41">IF(SIN(AP36)&lt;0,AU36+180,AU36*1)</f>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29"/>
      </c>
      <c r="P37" s="79">
        <f t="shared" si="30"/>
      </c>
      <c r="T37" s="1">
        <v>0</v>
      </c>
      <c r="X37" s="1">
        <v>0</v>
      </c>
      <c r="Y37" s="1">
        <f t="shared" si="2"/>
        <v>0</v>
      </c>
      <c r="Z37" s="1">
        <f t="shared" si="31"/>
        <v>0</v>
      </c>
      <c r="AA37" s="1">
        <f t="shared" si="32"/>
        <v>0</v>
      </c>
      <c r="AB37" s="1">
        <f t="shared" si="33"/>
        <v>1</v>
      </c>
      <c r="AC37" s="1">
        <f t="shared" si="6"/>
        <v>0</v>
      </c>
      <c r="AD37" s="1">
        <f t="shared" si="7"/>
        <v>0</v>
      </c>
      <c r="AE37" s="1" t="b">
        <f t="shared" si="34"/>
        <v>0</v>
      </c>
      <c r="AF37" s="1">
        <f t="shared" si="35"/>
        <v>0</v>
      </c>
      <c r="AG37" s="1">
        <f t="shared" si="36"/>
        <v>0</v>
      </c>
      <c r="AH37" s="1">
        <f t="shared" si="11"/>
        <v>0</v>
      </c>
      <c r="AJ37" s="1">
        <f t="shared" si="37"/>
        <v>0</v>
      </c>
      <c r="AK37" s="1">
        <f t="shared" si="13"/>
        <v>5</v>
      </c>
      <c r="AN37" s="1">
        <f t="shared" si="38"/>
        <v>0</v>
      </c>
      <c r="AO37" s="1">
        <f t="shared" si="15"/>
        <v>0</v>
      </c>
      <c r="AP37" s="1">
        <f t="shared" si="39"/>
        <v>0</v>
      </c>
      <c r="AQ37" s="1">
        <f t="shared" si="40"/>
        <v>1</v>
      </c>
      <c r="AR37" s="1">
        <f t="shared" si="18"/>
        <v>0</v>
      </c>
      <c r="AS37" s="1">
        <f t="shared" si="41"/>
        <v>0</v>
      </c>
      <c r="AT37" s="1" t="b">
        <f t="shared" si="42"/>
        <v>0</v>
      </c>
      <c r="AU37" s="1">
        <f t="shared" si="43"/>
        <v>0</v>
      </c>
      <c r="AV37" s="1">
        <f t="shared" si="44"/>
        <v>0</v>
      </c>
      <c r="AW37" s="1">
        <f t="shared" si="23"/>
        <v>0</v>
      </c>
      <c r="BA37" s="54">
        <f>M37</f>
        <v>0</v>
      </c>
      <c r="BB37" s="1">
        <f>C37</f>
        <v>0</v>
      </c>
      <c r="BC37" s="1">
        <f>K37</f>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29"/>
      </c>
      <c r="P38" s="79">
        <f t="shared" si="30"/>
      </c>
      <c r="T38" s="1">
        <v>0</v>
      </c>
      <c r="X38" s="1">
        <v>0</v>
      </c>
      <c r="Y38" s="1">
        <f t="shared" si="2"/>
        <v>0</v>
      </c>
      <c r="Z38" s="1">
        <f t="shared" si="31"/>
        <v>0</v>
      </c>
      <c r="AA38" s="1">
        <f t="shared" si="32"/>
        <v>0</v>
      </c>
      <c r="AB38" s="1">
        <f t="shared" si="33"/>
        <v>1</v>
      </c>
      <c r="AC38" s="1">
        <f t="shared" si="6"/>
        <v>0</v>
      </c>
      <c r="AD38" s="1">
        <f t="shared" si="7"/>
        <v>0</v>
      </c>
      <c r="AE38" s="1" t="b">
        <f t="shared" si="34"/>
        <v>0</v>
      </c>
      <c r="AF38" s="1">
        <f t="shared" si="35"/>
        <v>0</v>
      </c>
      <c r="AG38" s="1">
        <f t="shared" si="36"/>
        <v>0</v>
      </c>
      <c r="AH38" s="1">
        <f t="shared" si="11"/>
        <v>0</v>
      </c>
      <c r="AJ38" s="1">
        <f t="shared" si="37"/>
        <v>0</v>
      </c>
      <c r="AK38" s="1">
        <f t="shared" si="13"/>
        <v>5</v>
      </c>
      <c r="AN38" s="1">
        <f t="shared" si="38"/>
        <v>0</v>
      </c>
      <c r="AO38" s="1">
        <f t="shared" si="15"/>
        <v>0</v>
      </c>
      <c r="AP38" s="1">
        <f t="shared" si="39"/>
        <v>0</v>
      </c>
      <c r="AQ38" s="1">
        <f t="shared" si="40"/>
        <v>1</v>
      </c>
      <c r="AR38" s="1">
        <f t="shared" si="18"/>
        <v>0</v>
      </c>
      <c r="AS38" s="1">
        <f t="shared" si="41"/>
        <v>0</v>
      </c>
      <c r="AT38" s="1" t="b">
        <f t="shared" si="42"/>
        <v>0</v>
      </c>
      <c r="AU38" s="1">
        <f t="shared" si="43"/>
        <v>0</v>
      </c>
      <c r="AV38" s="1">
        <f t="shared" si="44"/>
        <v>0</v>
      </c>
      <c r="AW38" s="1">
        <f t="shared" si="23"/>
        <v>0</v>
      </c>
      <c r="BA38" s="54">
        <f>M38</f>
        <v>0</v>
      </c>
      <c r="BB38" s="1">
        <f>C38</f>
        <v>0</v>
      </c>
      <c r="BC38" s="1">
        <f>K38</f>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29"/>
      </c>
      <c r="P39" s="79">
        <f t="shared" si="30"/>
      </c>
      <c r="T39" s="1">
        <v>0</v>
      </c>
      <c r="X39" s="1">
        <v>0</v>
      </c>
      <c r="Y39" s="1">
        <f t="shared" si="2"/>
        <v>0</v>
      </c>
      <c r="Z39" s="1">
        <f t="shared" si="31"/>
        <v>0</v>
      </c>
      <c r="AA39" s="1">
        <f t="shared" si="32"/>
        <v>0</v>
      </c>
      <c r="AB39" s="1">
        <f t="shared" si="33"/>
        <v>1</v>
      </c>
      <c r="AC39" s="1">
        <f t="shared" si="6"/>
        <v>0</v>
      </c>
      <c r="AD39" s="1">
        <f t="shared" si="7"/>
        <v>0</v>
      </c>
      <c r="AE39" s="1" t="b">
        <f t="shared" si="34"/>
        <v>0</v>
      </c>
      <c r="AF39" s="1">
        <f t="shared" si="35"/>
        <v>0</v>
      </c>
      <c r="AG39" s="1">
        <f t="shared" si="36"/>
        <v>0</v>
      </c>
      <c r="AH39" s="1">
        <f t="shared" si="11"/>
        <v>0</v>
      </c>
      <c r="AJ39" s="1">
        <f t="shared" si="37"/>
        <v>0</v>
      </c>
      <c r="AK39" s="1">
        <f t="shared" si="13"/>
        <v>5</v>
      </c>
      <c r="AN39" s="1">
        <f t="shared" si="38"/>
        <v>0</v>
      </c>
      <c r="AO39" s="1">
        <f t="shared" si="15"/>
        <v>0</v>
      </c>
      <c r="AP39" s="1">
        <f t="shared" si="39"/>
        <v>0</v>
      </c>
      <c r="AQ39" s="1">
        <f t="shared" si="40"/>
        <v>1</v>
      </c>
      <c r="AR39" s="1">
        <f t="shared" si="18"/>
        <v>0</v>
      </c>
      <c r="AS39" s="1">
        <f t="shared" si="41"/>
        <v>0</v>
      </c>
      <c r="AT39" s="1" t="b">
        <f t="shared" si="42"/>
        <v>0</v>
      </c>
      <c r="AU39" s="1">
        <f t="shared" si="43"/>
        <v>0</v>
      </c>
      <c r="AV39" s="1">
        <f t="shared" si="44"/>
        <v>0</v>
      </c>
      <c r="AW39" s="1">
        <f t="shared" si="23"/>
        <v>0</v>
      </c>
      <c r="BA39" s="54">
        <f>M39</f>
        <v>0</v>
      </c>
      <c r="BB39" s="1">
        <f>C39</f>
        <v>0</v>
      </c>
      <c r="BC39" s="1">
        <f>K39</f>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29"/>
      </c>
      <c r="P40" s="79">
        <f t="shared" si="30"/>
      </c>
      <c r="T40" s="1">
        <v>0</v>
      </c>
      <c r="X40" s="1">
        <v>0</v>
      </c>
      <c r="Y40" s="1">
        <f t="shared" si="2"/>
        <v>0</v>
      </c>
      <c r="Z40" s="1">
        <f t="shared" si="31"/>
        <v>0</v>
      </c>
      <c r="AA40" s="1">
        <f t="shared" si="32"/>
        <v>0</v>
      </c>
      <c r="AB40" s="1">
        <f t="shared" si="33"/>
        <v>1</v>
      </c>
      <c r="AC40" s="1">
        <f t="shared" si="6"/>
        <v>0</v>
      </c>
      <c r="AD40" s="1">
        <f t="shared" si="7"/>
        <v>0</v>
      </c>
      <c r="AE40" s="1" t="b">
        <f t="shared" si="34"/>
        <v>0</v>
      </c>
      <c r="AF40" s="1">
        <f t="shared" si="35"/>
        <v>0</v>
      </c>
      <c r="AG40" s="1">
        <f t="shared" si="36"/>
        <v>0</v>
      </c>
      <c r="AH40" s="1">
        <f t="shared" si="11"/>
        <v>0</v>
      </c>
      <c r="AJ40" s="1">
        <f t="shared" si="37"/>
        <v>0</v>
      </c>
      <c r="AK40" s="1">
        <f t="shared" si="13"/>
        <v>5</v>
      </c>
      <c r="AN40" s="1">
        <f t="shared" si="38"/>
        <v>0</v>
      </c>
      <c r="AO40" s="1">
        <f t="shared" si="15"/>
        <v>0</v>
      </c>
      <c r="AP40" s="1">
        <f t="shared" si="39"/>
        <v>0</v>
      </c>
      <c r="AQ40" s="1">
        <f t="shared" si="40"/>
        <v>1</v>
      </c>
      <c r="AR40" s="1">
        <f t="shared" si="18"/>
        <v>0</v>
      </c>
      <c r="AS40" s="1">
        <f t="shared" si="41"/>
        <v>0</v>
      </c>
      <c r="AT40" s="1" t="b">
        <f t="shared" si="42"/>
        <v>0</v>
      </c>
      <c r="AU40" s="1">
        <f t="shared" si="43"/>
        <v>0</v>
      </c>
      <c r="AV40" s="1">
        <f t="shared" si="44"/>
        <v>0</v>
      </c>
      <c r="AW40" s="1">
        <f t="shared" si="23"/>
        <v>0</v>
      </c>
      <c r="BA40" s="54">
        <f>M40</f>
        <v>0</v>
      </c>
      <c r="BB40" s="1">
        <f>C40</f>
        <v>0</v>
      </c>
      <c r="BC40" s="1">
        <f>K40</f>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29"/>
      </c>
      <c r="P41" s="79">
        <f t="shared" si="30"/>
      </c>
      <c r="T41" s="1">
        <v>0</v>
      </c>
      <c r="X41" s="1">
        <v>0</v>
      </c>
      <c r="Y41" s="1">
        <f t="shared" si="2"/>
        <v>0</v>
      </c>
      <c r="Z41" s="1">
        <f t="shared" si="31"/>
        <v>0</v>
      </c>
      <c r="AA41" s="1">
        <f t="shared" si="32"/>
        <v>0</v>
      </c>
      <c r="AB41" s="1">
        <f t="shared" si="33"/>
        <v>1</v>
      </c>
      <c r="AC41" s="1">
        <f t="shared" si="6"/>
        <v>0</v>
      </c>
      <c r="AD41" s="1">
        <f t="shared" si="7"/>
        <v>0</v>
      </c>
      <c r="AE41" s="1" t="b">
        <f t="shared" si="34"/>
        <v>0</v>
      </c>
      <c r="AF41" s="1">
        <f t="shared" si="35"/>
        <v>0</v>
      </c>
      <c r="AG41" s="1">
        <f t="shared" si="36"/>
        <v>0</v>
      </c>
      <c r="AH41" s="1">
        <f t="shared" si="11"/>
        <v>0</v>
      </c>
      <c r="AJ41" s="1">
        <f t="shared" si="37"/>
        <v>0</v>
      </c>
      <c r="AK41" s="1">
        <f t="shared" si="13"/>
        <v>5</v>
      </c>
      <c r="AN41" s="1">
        <f t="shared" si="38"/>
        <v>0</v>
      </c>
      <c r="AO41" s="1">
        <f t="shared" si="15"/>
        <v>0</v>
      </c>
      <c r="AP41" s="1">
        <f t="shared" si="39"/>
        <v>0</v>
      </c>
      <c r="AQ41" s="1">
        <f t="shared" si="40"/>
        <v>1</v>
      </c>
      <c r="AR41" s="1">
        <f t="shared" si="18"/>
        <v>0</v>
      </c>
      <c r="AS41" s="1">
        <f t="shared" si="41"/>
        <v>0</v>
      </c>
      <c r="AT41" s="1" t="b">
        <f t="shared" si="42"/>
        <v>0</v>
      </c>
      <c r="AU41" s="1">
        <f t="shared" si="43"/>
        <v>0</v>
      </c>
      <c r="AV41" s="1">
        <f t="shared" si="44"/>
        <v>0</v>
      </c>
      <c r="AW41" s="1">
        <f t="shared" si="23"/>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aca="true" t="shared" si="45" ref="O42:O61">IF(K42&lt;&gt;0,AH42,"")</f>
      </c>
      <c r="P42" s="79">
        <f aca="true" t="shared" si="46" ref="P42:P61">IF(K42&lt;&gt;0,AW42,"")</f>
      </c>
      <c r="T42" s="1">
        <v>0</v>
      </c>
      <c r="X42" s="1">
        <v>0</v>
      </c>
      <c r="Y42" s="1">
        <f t="shared" si="2"/>
        <v>0</v>
      </c>
      <c r="Z42" s="1">
        <f aca="true" t="shared" si="47" ref="Z42:Z61">X42/$Z$4</f>
        <v>0</v>
      </c>
      <c r="AA42" s="1">
        <f aca="true" t="shared" si="48" ref="AA42:AA61">(T42-$T$8)*2/$Z$4</f>
        <v>0</v>
      </c>
      <c r="AB42" s="1">
        <f aca="true" t="shared" si="49" ref="AB42:AB61">SIN(Y42)*SIN(Z42)+COS(Y42)*COS(Z42)*COS(AA42)</f>
        <v>1</v>
      </c>
      <c r="AC42" s="1">
        <f t="shared" si="6"/>
        <v>0</v>
      </c>
      <c r="AD42" s="1">
        <f t="shared" si="7"/>
        <v>0</v>
      </c>
      <c r="AE42" s="1" t="b">
        <f aca="true" t="shared" si="50" ref="AE42:AE61">IF(Y42&lt;&gt;Z42,90*(1+ABS(Y42-Z42)/(Y42-Z42)))</f>
        <v>0</v>
      </c>
      <c r="AF42" s="1">
        <f aca="true" t="shared" si="51" ref="AF42:AF61">IF(AA42&lt;&gt;0,90+$Z$4*ATAN((SIN(Y42)*AB42-SIN(Z42))/(SIN(AA42)*COS(Y42)^2)),AE42*1)</f>
        <v>0</v>
      </c>
      <c r="AG42" s="1">
        <f aca="true" t="shared" si="52" ref="AG42:AG61">IF(SIN(AA42)&lt;0,AF42+180,AF42*1)</f>
        <v>0</v>
      </c>
      <c r="AH42" s="1">
        <f t="shared" si="11"/>
        <v>0</v>
      </c>
      <c r="AJ42" s="1">
        <f aca="true" t="shared" si="53" ref="AJ42:AJ61">6365.11*AD42</f>
        <v>0</v>
      </c>
      <c r="AK42" s="1">
        <f t="shared" si="13"/>
        <v>5</v>
      </c>
      <c r="AN42" s="1">
        <f aca="true" t="shared" si="54" ref="AN42:AN61">X42/$Z$4</f>
        <v>0</v>
      </c>
      <c r="AO42" s="1">
        <f t="shared" si="15"/>
        <v>0</v>
      </c>
      <c r="AP42" s="1">
        <f aca="true" t="shared" si="55" ref="AP42:AP61">($T$8-T42)*2/$Z$4</f>
        <v>0</v>
      </c>
      <c r="AQ42" s="1">
        <f aca="true" t="shared" si="56" ref="AQ42:AQ61">SIN(AN42)*SIN(AO42)+COS(AN42)*COS(AO42)*COS(AP42)</f>
        <v>1</v>
      </c>
      <c r="AR42" s="1">
        <f t="shared" si="18"/>
        <v>0</v>
      </c>
      <c r="AS42" s="1">
        <f aca="true" t="shared" si="57" ref="AS42:AS61">IF(AC42&lt;0,180/$Z$4+AC42,AC42)</f>
        <v>0</v>
      </c>
      <c r="AT42" s="1" t="b">
        <f aca="true" t="shared" si="58" ref="AT42:AT61">IF(AN42&lt;&gt;AO42,90*(1+ABS(AN42-AO42)/(AN42-AO42)))</f>
        <v>0</v>
      </c>
      <c r="AU42" s="1">
        <f aca="true" t="shared" si="59" ref="AU42:AU61">IF(AP42&lt;&gt;0,90+$Z$4*ATAN((SIN(AN42)*AQ42-SIN(AO42))/(SIN(AP42)*COS(AN42)^2)),AT42*1)</f>
        <v>0</v>
      </c>
      <c r="AV42" s="1">
        <f aca="true" t="shared" si="60" ref="AV42:AV61">IF(SIN(AP42)&lt;0,AU42+180,AU42*1)</f>
        <v>0</v>
      </c>
      <c r="AW42" s="1">
        <f t="shared" si="23"/>
        <v>0</v>
      </c>
      <c r="BA42" s="54">
        <f aca="true" t="shared" si="61" ref="BA42:BA61">M42</f>
        <v>0</v>
      </c>
      <c r="BB42" s="1">
        <f aca="true" t="shared" si="62" ref="BB42:BB61">C42</f>
        <v>0</v>
      </c>
      <c r="BC42" s="1">
        <f aca="true" t="shared" si="63" ref="BC42:BC61">K42</f>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45"/>
      </c>
      <c r="P43" s="79">
        <f t="shared" si="46"/>
      </c>
      <c r="T43" s="1">
        <v>0</v>
      </c>
      <c r="X43" s="1">
        <v>0</v>
      </c>
      <c r="Y43" s="1">
        <f t="shared" si="2"/>
        <v>0</v>
      </c>
      <c r="Z43" s="1">
        <f t="shared" si="47"/>
        <v>0</v>
      </c>
      <c r="AA43" s="1">
        <f t="shared" si="48"/>
        <v>0</v>
      </c>
      <c r="AB43" s="1">
        <f t="shared" si="49"/>
        <v>1</v>
      </c>
      <c r="AC43" s="1">
        <f t="shared" si="6"/>
        <v>0</v>
      </c>
      <c r="AD43" s="1">
        <f t="shared" si="7"/>
        <v>0</v>
      </c>
      <c r="AE43" s="1" t="b">
        <f t="shared" si="50"/>
        <v>0</v>
      </c>
      <c r="AF43" s="1">
        <f t="shared" si="51"/>
        <v>0</v>
      </c>
      <c r="AG43" s="1">
        <f t="shared" si="52"/>
        <v>0</v>
      </c>
      <c r="AH43" s="1">
        <f t="shared" si="11"/>
        <v>0</v>
      </c>
      <c r="AJ43" s="1">
        <f t="shared" si="53"/>
        <v>0</v>
      </c>
      <c r="AK43" s="1">
        <f t="shared" si="13"/>
        <v>5</v>
      </c>
      <c r="AN43" s="1">
        <f t="shared" si="54"/>
        <v>0</v>
      </c>
      <c r="AO43" s="1">
        <f t="shared" si="15"/>
        <v>0</v>
      </c>
      <c r="AP43" s="1">
        <f t="shared" si="55"/>
        <v>0</v>
      </c>
      <c r="AQ43" s="1">
        <f t="shared" si="56"/>
        <v>1</v>
      </c>
      <c r="AR43" s="1">
        <f t="shared" si="18"/>
        <v>0</v>
      </c>
      <c r="AS43" s="1">
        <f t="shared" si="57"/>
        <v>0</v>
      </c>
      <c r="AT43" s="1" t="b">
        <f t="shared" si="58"/>
        <v>0</v>
      </c>
      <c r="AU43" s="1">
        <f t="shared" si="59"/>
        <v>0</v>
      </c>
      <c r="AV43" s="1">
        <f t="shared" si="60"/>
        <v>0</v>
      </c>
      <c r="AW43" s="1">
        <f t="shared" si="23"/>
        <v>0</v>
      </c>
      <c r="BA43" s="54">
        <f t="shared" si="61"/>
        <v>0</v>
      </c>
      <c r="BB43" s="1">
        <f t="shared" si="62"/>
        <v>0</v>
      </c>
      <c r="BC43" s="1">
        <f t="shared" si="63"/>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45"/>
      </c>
      <c r="P44" s="79">
        <f t="shared" si="46"/>
      </c>
      <c r="T44" s="1">
        <v>0</v>
      </c>
      <c r="X44" s="1">
        <v>0</v>
      </c>
      <c r="Y44" s="1">
        <f t="shared" si="2"/>
        <v>0</v>
      </c>
      <c r="Z44" s="1">
        <f t="shared" si="47"/>
        <v>0</v>
      </c>
      <c r="AA44" s="1">
        <f t="shared" si="48"/>
        <v>0</v>
      </c>
      <c r="AB44" s="1">
        <f t="shared" si="49"/>
        <v>1</v>
      </c>
      <c r="AC44" s="1">
        <f t="shared" si="6"/>
        <v>0</v>
      </c>
      <c r="AD44" s="1">
        <f t="shared" si="7"/>
        <v>0</v>
      </c>
      <c r="AE44" s="1" t="b">
        <f t="shared" si="50"/>
        <v>0</v>
      </c>
      <c r="AF44" s="1">
        <f t="shared" si="51"/>
        <v>0</v>
      </c>
      <c r="AG44" s="1">
        <f t="shared" si="52"/>
        <v>0</v>
      </c>
      <c r="AH44" s="1">
        <f t="shared" si="11"/>
        <v>0</v>
      </c>
      <c r="AJ44" s="1">
        <f t="shared" si="53"/>
        <v>0</v>
      </c>
      <c r="AK44" s="1">
        <f t="shared" si="13"/>
        <v>5</v>
      </c>
      <c r="AN44" s="1">
        <f t="shared" si="54"/>
        <v>0</v>
      </c>
      <c r="AO44" s="1">
        <f t="shared" si="15"/>
        <v>0</v>
      </c>
      <c r="AP44" s="1">
        <f t="shared" si="55"/>
        <v>0</v>
      </c>
      <c r="AQ44" s="1">
        <f t="shared" si="56"/>
        <v>1</v>
      </c>
      <c r="AR44" s="1">
        <f t="shared" si="18"/>
        <v>0</v>
      </c>
      <c r="AS44" s="1">
        <f t="shared" si="57"/>
        <v>0</v>
      </c>
      <c r="AT44" s="1" t="b">
        <f t="shared" si="58"/>
        <v>0</v>
      </c>
      <c r="AU44" s="1">
        <f t="shared" si="59"/>
        <v>0</v>
      </c>
      <c r="AV44" s="1">
        <f t="shared" si="60"/>
        <v>0</v>
      </c>
      <c r="AW44" s="1">
        <f t="shared" si="23"/>
        <v>0</v>
      </c>
      <c r="BA44" s="54">
        <f t="shared" si="61"/>
        <v>0</v>
      </c>
      <c r="BB44" s="1">
        <f t="shared" si="62"/>
        <v>0</v>
      </c>
      <c r="BC44" s="1">
        <f t="shared" si="63"/>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45"/>
      </c>
      <c r="P45" s="79">
        <f t="shared" si="46"/>
      </c>
      <c r="T45" s="1">
        <v>0</v>
      </c>
      <c r="X45" s="1">
        <v>0</v>
      </c>
      <c r="Y45" s="1">
        <f t="shared" si="2"/>
        <v>0</v>
      </c>
      <c r="Z45" s="1">
        <f t="shared" si="47"/>
        <v>0</v>
      </c>
      <c r="AA45" s="1">
        <f t="shared" si="48"/>
        <v>0</v>
      </c>
      <c r="AB45" s="1">
        <f t="shared" si="49"/>
        <v>1</v>
      </c>
      <c r="AC45" s="1">
        <f t="shared" si="6"/>
        <v>0</v>
      </c>
      <c r="AD45" s="1">
        <f t="shared" si="7"/>
        <v>0</v>
      </c>
      <c r="AE45" s="1" t="b">
        <f t="shared" si="50"/>
        <v>0</v>
      </c>
      <c r="AF45" s="1">
        <f t="shared" si="51"/>
        <v>0</v>
      </c>
      <c r="AG45" s="1">
        <f t="shared" si="52"/>
        <v>0</v>
      </c>
      <c r="AH45" s="1">
        <f t="shared" si="11"/>
        <v>0</v>
      </c>
      <c r="AJ45" s="1">
        <f t="shared" si="53"/>
        <v>0</v>
      </c>
      <c r="AK45" s="1">
        <f t="shared" si="13"/>
        <v>5</v>
      </c>
      <c r="AN45" s="1">
        <f t="shared" si="54"/>
        <v>0</v>
      </c>
      <c r="AO45" s="1">
        <f t="shared" si="15"/>
        <v>0</v>
      </c>
      <c r="AP45" s="1">
        <f t="shared" si="55"/>
        <v>0</v>
      </c>
      <c r="AQ45" s="1">
        <f t="shared" si="56"/>
        <v>1</v>
      </c>
      <c r="AR45" s="1">
        <f t="shared" si="18"/>
        <v>0</v>
      </c>
      <c r="AS45" s="1">
        <f t="shared" si="57"/>
        <v>0</v>
      </c>
      <c r="AT45" s="1" t="b">
        <f t="shared" si="58"/>
        <v>0</v>
      </c>
      <c r="AU45" s="1">
        <f t="shared" si="59"/>
        <v>0</v>
      </c>
      <c r="AV45" s="1">
        <f t="shared" si="60"/>
        <v>0</v>
      </c>
      <c r="AW45" s="1">
        <f t="shared" si="23"/>
        <v>0</v>
      </c>
      <c r="BA45" s="54">
        <f t="shared" si="61"/>
        <v>0</v>
      </c>
      <c r="BB45" s="1">
        <f t="shared" si="62"/>
        <v>0</v>
      </c>
      <c r="BC45" s="1">
        <f t="shared" si="63"/>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45"/>
      </c>
      <c r="P46" s="79">
        <f t="shared" si="46"/>
      </c>
      <c r="T46" s="1">
        <v>0</v>
      </c>
      <c r="X46" s="1">
        <v>0</v>
      </c>
      <c r="Y46" s="1">
        <f t="shared" si="2"/>
        <v>0</v>
      </c>
      <c r="Z46" s="1">
        <f t="shared" si="47"/>
        <v>0</v>
      </c>
      <c r="AA46" s="1">
        <f t="shared" si="48"/>
        <v>0</v>
      </c>
      <c r="AB46" s="1">
        <f t="shared" si="49"/>
        <v>1</v>
      </c>
      <c r="AC46" s="1">
        <f t="shared" si="6"/>
        <v>0</v>
      </c>
      <c r="AD46" s="1">
        <f t="shared" si="7"/>
        <v>0</v>
      </c>
      <c r="AE46" s="1" t="b">
        <f t="shared" si="50"/>
        <v>0</v>
      </c>
      <c r="AF46" s="1">
        <f t="shared" si="51"/>
        <v>0</v>
      </c>
      <c r="AG46" s="1">
        <f t="shared" si="52"/>
        <v>0</v>
      </c>
      <c r="AH46" s="1">
        <f t="shared" si="11"/>
        <v>0</v>
      </c>
      <c r="AJ46" s="1">
        <f t="shared" si="53"/>
        <v>0</v>
      </c>
      <c r="AK46" s="1">
        <f t="shared" si="13"/>
        <v>5</v>
      </c>
      <c r="AN46" s="1">
        <f t="shared" si="54"/>
        <v>0</v>
      </c>
      <c r="AO46" s="1">
        <f t="shared" si="15"/>
        <v>0</v>
      </c>
      <c r="AP46" s="1">
        <f t="shared" si="55"/>
        <v>0</v>
      </c>
      <c r="AQ46" s="1">
        <f t="shared" si="56"/>
        <v>1</v>
      </c>
      <c r="AR46" s="1">
        <f t="shared" si="18"/>
        <v>0</v>
      </c>
      <c r="AS46" s="1">
        <f t="shared" si="57"/>
        <v>0</v>
      </c>
      <c r="AT46" s="1" t="b">
        <f t="shared" si="58"/>
        <v>0</v>
      </c>
      <c r="AU46" s="1">
        <f t="shared" si="59"/>
        <v>0</v>
      </c>
      <c r="AV46" s="1">
        <f t="shared" si="60"/>
        <v>0</v>
      </c>
      <c r="AW46" s="1">
        <f t="shared" si="23"/>
        <v>0</v>
      </c>
      <c r="BA46" s="54">
        <f t="shared" si="61"/>
        <v>0</v>
      </c>
      <c r="BB46" s="1">
        <f t="shared" si="62"/>
        <v>0</v>
      </c>
      <c r="BC46" s="1">
        <f t="shared" si="63"/>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45"/>
      </c>
      <c r="P47" s="79">
        <f t="shared" si="46"/>
      </c>
      <c r="T47" s="1">
        <v>0</v>
      </c>
      <c r="X47" s="1">
        <v>0</v>
      </c>
      <c r="Y47" s="1">
        <f t="shared" si="2"/>
        <v>0</v>
      </c>
      <c r="Z47" s="1">
        <f t="shared" si="47"/>
        <v>0</v>
      </c>
      <c r="AA47" s="1">
        <f t="shared" si="48"/>
        <v>0</v>
      </c>
      <c r="AB47" s="1">
        <f t="shared" si="49"/>
        <v>1</v>
      </c>
      <c r="AC47" s="1">
        <f t="shared" si="6"/>
        <v>0</v>
      </c>
      <c r="AD47" s="1">
        <f t="shared" si="7"/>
        <v>0</v>
      </c>
      <c r="AE47" s="1" t="b">
        <f t="shared" si="50"/>
        <v>0</v>
      </c>
      <c r="AF47" s="1">
        <f t="shared" si="51"/>
        <v>0</v>
      </c>
      <c r="AG47" s="1">
        <f t="shared" si="52"/>
        <v>0</v>
      </c>
      <c r="AH47" s="1">
        <f t="shared" si="11"/>
        <v>0</v>
      </c>
      <c r="AJ47" s="1">
        <f t="shared" si="53"/>
        <v>0</v>
      </c>
      <c r="AK47" s="1">
        <f t="shared" si="13"/>
        <v>5</v>
      </c>
      <c r="AN47" s="1">
        <f t="shared" si="54"/>
        <v>0</v>
      </c>
      <c r="AO47" s="1">
        <f t="shared" si="15"/>
        <v>0</v>
      </c>
      <c r="AP47" s="1">
        <f t="shared" si="55"/>
        <v>0</v>
      </c>
      <c r="AQ47" s="1">
        <f t="shared" si="56"/>
        <v>1</v>
      </c>
      <c r="AR47" s="1">
        <f t="shared" si="18"/>
        <v>0</v>
      </c>
      <c r="AS47" s="1">
        <f t="shared" si="57"/>
        <v>0</v>
      </c>
      <c r="AT47" s="1" t="b">
        <f t="shared" si="58"/>
        <v>0</v>
      </c>
      <c r="AU47" s="1">
        <f t="shared" si="59"/>
        <v>0</v>
      </c>
      <c r="AV47" s="1">
        <f t="shared" si="60"/>
        <v>0</v>
      </c>
      <c r="AW47" s="1">
        <f t="shared" si="23"/>
        <v>0</v>
      </c>
      <c r="BA47" s="54">
        <f t="shared" si="61"/>
        <v>0</v>
      </c>
      <c r="BB47" s="1">
        <f t="shared" si="62"/>
        <v>0</v>
      </c>
      <c r="BC47" s="1">
        <f t="shared" si="63"/>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45"/>
      </c>
      <c r="P48" s="79">
        <f t="shared" si="46"/>
      </c>
      <c r="T48" s="1">
        <v>0</v>
      </c>
      <c r="X48" s="1">
        <v>0</v>
      </c>
      <c r="Y48" s="1">
        <f t="shared" si="2"/>
        <v>0</v>
      </c>
      <c r="Z48" s="1">
        <f t="shared" si="47"/>
        <v>0</v>
      </c>
      <c r="AA48" s="1">
        <f t="shared" si="48"/>
        <v>0</v>
      </c>
      <c r="AB48" s="1">
        <f t="shared" si="49"/>
        <v>1</v>
      </c>
      <c r="AC48" s="1">
        <f t="shared" si="6"/>
        <v>0</v>
      </c>
      <c r="AD48" s="1">
        <f t="shared" si="7"/>
        <v>0</v>
      </c>
      <c r="AE48" s="1" t="b">
        <f t="shared" si="50"/>
        <v>0</v>
      </c>
      <c r="AF48" s="1">
        <f t="shared" si="51"/>
        <v>0</v>
      </c>
      <c r="AG48" s="1">
        <f t="shared" si="52"/>
        <v>0</v>
      </c>
      <c r="AH48" s="1">
        <f t="shared" si="11"/>
        <v>0</v>
      </c>
      <c r="AJ48" s="1">
        <f t="shared" si="53"/>
        <v>0</v>
      </c>
      <c r="AK48" s="1">
        <f t="shared" si="13"/>
        <v>5</v>
      </c>
      <c r="AN48" s="1">
        <f t="shared" si="54"/>
        <v>0</v>
      </c>
      <c r="AO48" s="1">
        <f t="shared" si="15"/>
        <v>0</v>
      </c>
      <c r="AP48" s="1">
        <f t="shared" si="55"/>
        <v>0</v>
      </c>
      <c r="AQ48" s="1">
        <f t="shared" si="56"/>
        <v>1</v>
      </c>
      <c r="AR48" s="1">
        <f t="shared" si="18"/>
        <v>0</v>
      </c>
      <c r="AS48" s="1">
        <f t="shared" si="57"/>
        <v>0</v>
      </c>
      <c r="AT48" s="1" t="b">
        <f t="shared" si="58"/>
        <v>0</v>
      </c>
      <c r="AU48" s="1">
        <f t="shared" si="59"/>
        <v>0</v>
      </c>
      <c r="AV48" s="1">
        <f t="shared" si="60"/>
        <v>0</v>
      </c>
      <c r="AW48" s="1">
        <f t="shared" si="23"/>
        <v>0</v>
      </c>
      <c r="BA48" s="54">
        <f t="shared" si="61"/>
        <v>0</v>
      </c>
      <c r="BB48" s="1">
        <f t="shared" si="62"/>
        <v>0</v>
      </c>
      <c r="BC48" s="1">
        <f t="shared" si="63"/>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45"/>
      </c>
      <c r="P49" s="79">
        <f t="shared" si="46"/>
      </c>
      <c r="T49" s="1">
        <v>0</v>
      </c>
      <c r="X49" s="1">
        <v>0</v>
      </c>
      <c r="Y49" s="1">
        <f t="shared" si="2"/>
        <v>0</v>
      </c>
      <c r="Z49" s="1">
        <f t="shared" si="47"/>
        <v>0</v>
      </c>
      <c r="AA49" s="1">
        <f t="shared" si="48"/>
        <v>0</v>
      </c>
      <c r="AB49" s="1">
        <f t="shared" si="49"/>
        <v>1</v>
      </c>
      <c r="AC49" s="1">
        <f t="shared" si="6"/>
        <v>0</v>
      </c>
      <c r="AD49" s="1">
        <f t="shared" si="7"/>
        <v>0</v>
      </c>
      <c r="AE49" s="1" t="b">
        <f t="shared" si="50"/>
        <v>0</v>
      </c>
      <c r="AF49" s="1">
        <f t="shared" si="51"/>
        <v>0</v>
      </c>
      <c r="AG49" s="1">
        <f t="shared" si="52"/>
        <v>0</v>
      </c>
      <c r="AH49" s="1">
        <f t="shared" si="11"/>
        <v>0</v>
      </c>
      <c r="AJ49" s="1">
        <f t="shared" si="53"/>
        <v>0</v>
      </c>
      <c r="AK49" s="1">
        <f t="shared" si="13"/>
        <v>5</v>
      </c>
      <c r="AN49" s="1">
        <f t="shared" si="54"/>
        <v>0</v>
      </c>
      <c r="AO49" s="1">
        <f t="shared" si="15"/>
        <v>0</v>
      </c>
      <c r="AP49" s="1">
        <f t="shared" si="55"/>
        <v>0</v>
      </c>
      <c r="AQ49" s="1">
        <f t="shared" si="56"/>
        <v>1</v>
      </c>
      <c r="AR49" s="1">
        <f t="shared" si="18"/>
        <v>0</v>
      </c>
      <c r="AS49" s="1">
        <f t="shared" si="57"/>
        <v>0</v>
      </c>
      <c r="AT49" s="1" t="b">
        <f t="shared" si="58"/>
        <v>0</v>
      </c>
      <c r="AU49" s="1">
        <f t="shared" si="59"/>
        <v>0</v>
      </c>
      <c r="AV49" s="1">
        <f t="shared" si="60"/>
        <v>0</v>
      </c>
      <c r="AW49" s="1">
        <f t="shared" si="23"/>
        <v>0</v>
      </c>
      <c r="BA49" s="54">
        <f t="shared" si="61"/>
        <v>0</v>
      </c>
      <c r="BB49" s="1">
        <f t="shared" si="62"/>
        <v>0</v>
      </c>
      <c r="BC49" s="1">
        <f t="shared" si="63"/>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45"/>
      </c>
      <c r="P50" s="79">
        <f t="shared" si="46"/>
      </c>
      <c r="T50" s="1">
        <v>0</v>
      </c>
      <c r="X50" s="1">
        <v>0</v>
      </c>
      <c r="Y50" s="1">
        <f t="shared" si="2"/>
        <v>0</v>
      </c>
      <c r="Z50" s="1">
        <f t="shared" si="47"/>
        <v>0</v>
      </c>
      <c r="AA50" s="1">
        <f t="shared" si="48"/>
        <v>0</v>
      </c>
      <c r="AB50" s="1">
        <f t="shared" si="49"/>
        <v>1</v>
      </c>
      <c r="AC50" s="1">
        <f t="shared" si="6"/>
        <v>0</v>
      </c>
      <c r="AD50" s="1">
        <f t="shared" si="7"/>
        <v>0</v>
      </c>
      <c r="AE50" s="1" t="b">
        <f t="shared" si="50"/>
        <v>0</v>
      </c>
      <c r="AF50" s="1">
        <f t="shared" si="51"/>
        <v>0</v>
      </c>
      <c r="AG50" s="1">
        <f t="shared" si="52"/>
        <v>0</v>
      </c>
      <c r="AH50" s="1">
        <f t="shared" si="11"/>
        <v>0</v>
      </c>
      <c r="AJ50" s="1">
        <f t="shared" si="53"/>
        <v>0</v>
      </c>
      <c r="AK50" s="1">
        <f t="shared" si="13"/>
        <v>5</v>
      </c>
      <c r="AN50" s="1">
        <f t="shared" si="54"/>
        <v>0</v>
      </c>
      <c r="AO50" s="1">
        <f t="shared" si="15"/>
        <v>0</v>
      </c>
      <c r="AP50" s="1">
        <f t="shared" si="55"/>
        <v>0</v>
      </c>
      <c r="AQ50" s="1">
        <f t="shared" si="56"/>
        <v>1</v>
      </c>
      <c r="AR50" s="1">
        <f t="shared" si="18"/>
        <v>0</v>
      </c>
      <c r="AS50" s="1">
        <f t="shared" si="57"/>
        <v>0</v>
      </c>
      <c r="AT50" s="1" t="b">
        <f t="shared" si="58"/>
        <v>0</v>
      </c>
      <c r="AU50" s="1">
        <f t="shared" si="59"/>
        <v>0</v>
      </c>
      <c r="AV50" s="1">
        <f t="shared" si="60"/>
        <v>0</v>
      </c>
      <c r="AW50" s="1">
        <f t="shared" si="23"/>
        <v>0</v>
      </c>
      <c r="BA50" s="54">
        <f t="shared" si="61"/>
        <v>0</v>
      </c>
      <c r="BB50" s="1">
        <f t="shared" si="62"/>
        <v>0</v>
      </c>
      <c r="BC50" s="1">
        <f t="shared" si="63"/>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45"/>
      </c>
      <c r="P51" s="79">
        <f t="shared" si="46"/>
      </c>
      <c r="T51" s="1">
        <v>0</v>
      </c>
      <c r="X51" s="1">
        <v>0</v>
      </c>
      <c r="Y51" s="1">
        <f t="shared" si="2"/>
        <v>0</v>
      </c>
      <c r="Z51" s="1">
        <f t="shared" si="47"/>
        <v>0</v>
      </c>
      <c r="AA51" s="1">
        <f t="shared" si="48"/>
        <v>0</v>
      </c>
      <c r="AB51" s="1">
        <f t="shared" si="49"/>
        <v>1</v>
      </c>
      <c r="AC51" s="1">
        <f t="shared" si="6"/>
        <v>0</v>
      </c>
      <c r="AD51" s="1">
        <f t="shared" si="7"/>
        <v>0</v>
      </c>
      <c r="AE51" s="1" t="b">
        <f t="shared" si="50"/>
        <v>0</v>
      </c>
      <c r="AF51" s="1">
        <f t="shared" si="51"/>
        <v>0</v>
      </c>
      <c r="AG51" s="1">
        <f t="shared" si="52"/>
        <v>0</v>
      </c>
      <c r="AH51" s="1">
        <f t="shared" si="11"/>
        <v>0</v>
      </c>
      <c r="AJ51" s="1">
        <f t="shared" si="53"/>
        <v>0</v>
      </c>
      <c r="AK51" s="1">
        <f t="shared" si="13"/>
        <v>5</v>
      </c>
      <c r="AN51" s="1">
        <f t="shared" si="54"/>
        <v>0</v>
      </c>
      <c r="AO51" s="1">
        <f t="shared" si="15"/>
        <v>0</v>
      </c>
      <c r="AP51" s="1">
        <f t="shared" si="55"/>
        <v>0</v>
      </c>
      <c r="AQ51" s="1">
        <f t="shared" si="56"/>
        <v>1</v>
      </c>
      <c r="AR51" s="1">
        <f t="shared" si="18"/>
        <v>0</v>
      </c>
      <c r="AS51" s="1">
        <f t="shared" si="57"/>
        <v>0</v>
      </c>
      <c r="AT51" s="1" t="b">
        <f t="shared" si="58"/>
        <v>0</v>
      </c>
      <c r="AU51" s="1">
        <f t="shared" si="59"/>
        <v>0</v>
      </c>
      <c r="AV51" s="1">
        <f t="shared" si="60"/>
        <v>0</v>
      </c>
      <c r="AW51" s="1">
        <f t="shared" si="23"/>
        <v>0</v>
      </c>
      <c r="BA51" s="54">
        <f t="shared" si="61"/>
        <v>0</v>
      </c>
      <c r="BB51" s="1">
        <f t="shared" si="62"/>
        <v>0</v>
      </c>
      <c r="BC51" s="1">
        <f t="shared" si="63"/>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45"/>
      </c>
      <c r="P52" s="79">
        <f t="shared" si="46"/>
      </c>
      <c r="T52" s="1">
        <v>0</v>
      </c>
      <c r="X52" s="1">
        <v>0</v>
      </c>
      <c r="Y52" s="1">
        <f t="shared" si="2"/>
        <v>0</v>
      </c>
      <c r="Z52" s="1">
        <f t="shared" si="47"/>
        <v>0</v>
      </c>
      <c r="AA52" s="1">
        <f t="shared" si="48"/>
        <v>0</v>
      </c>
      <c r="AB52" s="1">
        <f t="shared" si="49"/>
        <v>1</v>
      </c>
      <c r="AC52" s="1">
        <f t="shared" si="6"/>
        <v>0</v>
      </c>
      <c r="AD52" s="1">
        <f t="shared" si="7"/>
        <v>0</v>
      </c>
      <c r="AE52" s="1" t="b">
        <f t="shared" si="50"/>
        <v>0</v>
      </c>
      <c r="AF52" s="1">
        <f t="shared" si="51"/>
        <v>0</v>
      </c>
      <c r="AG52" s="1">
        <f t="shared" si="52"/>
        <v>0</v>
      </c>
      <c r="AH52" s="1">
        <f t="shared" si="11"/>
        <v>0</v>
      </c>
      <c r="AJ52" s="1">
        <f t="shared" si="53"/>
        <v>0</v>
      </c>
      <c r="AK52" s="1">
        <f t="shared" si="13"/>
        <v>5</v>
      </c>
      <c r="AN52" s="1">
        <f t="shared" si="54"/>
        <v>0</v>
      </c>
      <c r="AO52" s="1">
        <f t="shared" si="15"/>
        <v>0</v>
      </c>
      <c r="AP52" s="1">
        <f t="shared" si="55"/>
        <v>0</v>
      </c>
      <c r="AQ52" s="1">
        <f t="shared" si="56"/>
        <v>1</v>
      </c>
      <c r="AR52" s="1">
        <f t="shared" si="18"/>
        <v>0</v>
      </c>
      <c r="AS52" s="1">
        <f t="shared" si="57"/>
        <v>0</v>
      </c>
      <c r="AT52" s="1" t="b">
        <f t="shared" si="58"/>
        <v>0</v>
      </c>
      <c r="AU52" s="1">
        <f t="shared" si="59"/>
        <v>0</v>
      </c>
      <c r="AV52" s="1">
        <f t="shared" si="60"/>
        <v>0</v>
      </c>
      <c r="AW52" s="1">
        <f t="shared" si="23"/>
        <v>0</v>
      </c>
      <c r="BA52" s="54">
        <f t="shared" si="61"/>
        <v>0</v>
      </c>
      <c r="BB52" s="1">
        <f t="shared" si="62"/>
        <v>0</v>
      </c>
      <c r="BC52" s="1">
        <f t="shared" si="63"/>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45"/>
      </c>
      <c r="P53" s="79">
        <f t="shared" si="46"/>
      </c>
      <c r="T53" s="1">
        <v>0</v>
      </c>
      <c r="X53" s="1">
        <v>0</v>
      </c>
      <c r="Y53" s="1">
        <f t="shared" si="2"/>
        <v>0</v>
      </c>
      <c r="Z53" s="1">
        <f t="shared" si="47"/>
        <v>0</v>
      </c>
      <c r="AA53" s="1">
        <f t="shared" si="48"/>
        <v>0</v>
      </c>
      <c r="AB53" s="1">
        <f t="shared" si="49"/>
        <v>1</v>
      </c>
      <c r="AC53" s="1">
        <f t="shared" si="6"/>
        <v>0</v>
      </c>
      <c r="AD53" s="1">
        <f t="shared" si="7"/>
        <v>0</v>
      </c>
      <c r="AE53" s="1" t="b">
        <f t="shared" si="50"/>
        <v>0</v>
      </c>
      <c r="AF53" s="1">
        <f t="shared" si="51"/>
        <v>0</v>
      </c>
      <c r="AG53" s="1">
        <f t="shared" si="52"/>
        <v>0</v>
      </c>
      <c r="AH53" s="1">
        <f t="shared" si="11"/>
        <v>0</v>
      </c>
      <c r="AJ53" s="1">
        <f t="shared" si="53"/>
        <v>0</v>
      </c>
      <c r="AK53" s="1">
        <f t="shared" si="13"/>
        <v>5</v>
      </c>
      <c r="AN53" s="1">
        <f t="shared" si="54"/>
        <v>0</v>
      </c>
      <c r="AO53" s="1">
        <f t="shared" si="15"/>
        <v>0</v>
      </c>
      <c r="AP53" s="1">
        <f t="shared" si="55"/>
        <v>0</v>
      </c>
      <c r="AQ53" s="1">
        <f t="shared" si="56"/>
        <v>1</v>
      </c>
      <c r="AR53" s="1">
        <f t="shared" si="18"/>
        <v>0</v>
      </c>
      <c r="AS53" s="1">
        <f t="shared" si="57"/>
        <v>0</v>
      </c>
      <c r="AT53" s="1" t="b">
        <f t="shared" si="58"/>
        <v>0</v>
      </c>
      <c r="AU53" s="1">
        <f t="shared" si="59"/>
        <v>0</v>
      </c>
      <c r="AV53" s="1">
        <f t="shared" si="60"/>
        <v>0</v>
      </c>
      <c r="AW53" s="1">
        <f t="shared" si="23"/>
        <v>0</v>
      </c>
      <c r="BA53" s="54">
        <f t="shared" si="61"/>
        <v>0</v>
      </c>
      <c r="BB53" s="1">
        <f t="shared" si="62"/>
        <v>0</v>
      </c>
      <c r="BC53" s="1">
        <f t="shared" si="63"/>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45"/>
      </c>
      <c r="P54" s="79">
        <f t="shared" si="46"/>
      </c>
      <c r="T54" s="1">
        <v>0</v>
      </c>
      <c r="X54" s="1">
        <v>0</v>
      </c>
      <c r="Y54" s="1">
        <f t="shared" si="2"/>
        <v>0</v>
      </c>
      <c r="Z54" s="1">
        <f t="shared" si="47"/>
        <v>0</v>
      </c>
      <c r="AA54" s="1">
        <f t="shared" si="48"/>
        <v>0</v>
      </c>
      <c r="AB54" s="1">
        <f t="shared" si="49"/>
        <v>1</v>
      </c>
      <c r="AC54" s="1">
        <f t="shared" si="6"/>
        <v>0</v>
      </c>
      <c r="AD54" s="1">
        <f t="shared" si="7"/>
        <v>0</v>
      </c>
      <c r="AE54" s="1" t="b">
        <f t="shared" si="50"/>
        <v>0</v>
      </c>
      <c r="AF54" s="1">
        <f t="shared" si="51"/>
        <v>0</v>
      </c>
      <c r="AG54" s="1">
        <f t="shared" si="52"/>
        <v>0</v>
      </c>
      <c r="AH54" s="1">
        <f t="shared" si="11"/>
        <v>0</v>
      </c>
      <c r="AJ54" s="1">
        <f t="shared" si="53"/>
        <v>0</v>
      </c>
      <c r="AK54" s="1">
        <f t="shared" si="13"/>
        <v>5</v>
      </c>
      <c r="AN54" s="1">
        <f t="shared" si="54"/>
        <v>0</v>
      </c>
      <c r="AO54" s="1">
        <f t="shared" si="15"/>
        <v>0</v>
      </c>
      <c r="AP54" s="1">
        <f t="shared" si="55"/>
        <v>0</v>
      </c>
      <c r="AQ54" s="1">
        <f t="shared" si="56"/>
        <v>1</v>
      </c>
      <c r="AR54" s="1">
        <f t="shared" si="18"/>
        <v>0</v>
      </c>
      <c r="AS54" s="1">
        <f t="shared" si="57"/>
        <v>0</v>
      </c>
      <c r="AT54" s="1" t="b">
        <f t="shared" si="58"/>
        <v>0</v>
      </c>
      <c r="AU54" s="1">
        <f t="shared" si="59"/>
        <v>0</v>
      </c>
      <c r="AV54" s="1">
        <f t="shared" si="60"/>
        <v>0</v>
      </c>
      <c r="AW54" s="1">
        <f t="shared" si="23"/>
        <v>0</v>
      </c>
      <c r="BA54" s="54">
        <f t="shared" si="61"/>
        <v>0</v>
      </c>
      <c r="BB54" s="1">
        <f t="shared" si="62"/>
        <v>0</v>
      </c>
      <c r="BC54" s="1">
        <f t="shared" si="63"/>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45"/>
      </c>
      <c r="P55" s="79">
        <f t="shared" si="46"/>
      </c>
      <c r="T55" s="1">
        <v>0</v>
      </c>
      <c r="X55" s="1">
        <v>0</v>
      </c>
      <c r="Y55" s="1">
        <f t="shared" si="2"/>
        <v>0</v>
      </c>
      <c r="Z55" s="1">
        <f t="shared" si="47"/>
        <v>0</v>
      </c>
      <c r="AA55" s="1">
        <f t="shared" si="48"/>
        <v>0</v>
      </c>
      <c r="AB55" s="1">
        <f t="shared" si="49"/>
        <v>1</v>
      </c>
      <c r="AC55" s="1">
        <f t="shared" si="6"/>
        <v>0</v>
      </c>
      <c r="AD55" s="1">
        <f t="shared" si="7"/>
        <v>0</v>
      </c>
      <c r="AE55" s="1" t="b">
        <f t="shared" si="50"/>
        <v>0</v>
      </c>
      <c r="AF55" s="1">
        <f t="shared" si="51"/>
        <v>0</v>
      </c>
      <c r="AG55" s="1">
        <f t="shared" si="52"/>
        <v>0</v>
      </c>
      <c r="AH55" s="1">
        <f t="shared" si="11"/>
        <v>0</v>
      </c>
      <c r="AJ55" s="1">
        <f t="shared" si="53"/>
        <v>0</v>
      </c>
      <c r="AK55" s="1">
        <f t="shared" si="13"/>
        <v>5</v>
      </c>
      <c r="AN55" s="1">
        <f t="shared" si="54"/>
        <v>0</v>
      </c>
      <c r="AO55" s="1">
        <f t="shared" si="15"/>
        <v>0</v>
      </c>
      <c r="AP55" s="1">
        <f t="shared" si="55"/>
        <v>0</v>
      </c>
      <c r="AQ55" s="1">
        <f t="shared" si="56"/>
        <v>1</v>
      </c>
      <c r="AR55" s="1">
        <f t="shared" si="18"/>
        <v>0</v>
      </c>
      <c r="AS55" s="1">
        <f t="shared" si="57"/>
        <v>0</v>
      </c>
      <c r="AT55" s="1" t="b">
        <f t="shared" si="58"/>
        <v>0</v>
      </c>
      <c r="AU55" s="1">
        <f t="shared" si="59"/>
        <v>0</v>
      </c>
      <c r="AV55" s="1">
        <f t="shared" si="60"/>
        <v>0</v>
      </c>
      <c r="AW55" s="1">
        <f t="shared" si="23"/>
        <v>0</v>
      </c>
      <c r="BA55" s="54">
        <f t="shared" si="61"/>
        <v>0</v>
      </c>
      <c r="BB55" s="1">
        <f t="shared" si="62"/>
        <v>0</v>
      </c>
      <c r="BC55" s="1">
        <f t="shared" si="63"/>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45"/>
      </c>
      <c r="P56" s="79">
        <f t="shared" si="46"/>
      </c>
      <c r="T56" s="1">
        <v>0</v>
      </c>
      <c r="X56" s="1">
        <v>0</v>
      </c>
      <c r="Y56" s="1">
        <f t="shared" si="2"/>
        <v>0</v>
      </c>
      <c r="Z56" s="1">
        <f t="shared" si="47"/>
        <v>0</v>
      </c>
      <c r="AA56" s="1">
        <f t="shared" si="48"/>
        <v>0</v>
      </c>
      <c r="AB56" s="1">
        <f t="shared" si="49"/>
        <v>1</v>
      </c>
      <c r="AC56" s="1">
        <f t="shared" si="6"/>
        <v>0</v>
      </c>
      <c r="AD56" s="1">
        <f t="shared" si="7"/>
        <v>0</v>
      </c>
      <c r="AE56" s="1" t="b">
        <f t="shared" si="50"/>
        <v>0</v>
      </c>
      <c r="AF56" s="1">
        <f t="shared" si="51"/>
        <v>0</v>
      </c>
      <c r="AG56" s="1">
        <f t="shared" si="52"/>
        <v>0</v>
      </c>
      <c r="AH56" s="1">
        <f t="shared" si="11"/>
        <v>0</v>
      </c>
      <c r="AJ56" s="1">
        <f t="shared" si="53"/>
        <v>0</v>
      </c>
      <c r="AK56" s="1">
        <f t="shared" si="13"/>
        <v>5</v>
      </c>
      <c r="AN56" s="1">
        <f t="shared" si="54"/>
        <v>0</v>
      </c>
      <c r="AO56" s="1">
        <f t="shared" si="15"/>
        <v>0</v>
      </c>
      <c r="AP56" s="1">
        <f t="shared" si="55"/>
        <v>0</v>
      </c>
      <c r="AQ56" s="1">
        <f t="shared" si="56"/>
        <v>1</v>
      </c>
      <c r="AR56" s="1">
        <f t="shared" si="18"/>
        <v>0</v>
      </c>
      <c r="AS56" s="1">
        <f t="shared" si="57"/>
        <v>0</v>
      </c>
      <c r="AT56" s="1" t="b">
        <f t="shared" si="58"/>
        <v>0</v>
      </c>
      <c r="AU56" s="1">
        <f t="shared" si="59"/>
        <v>0</v>
      </c>
      <c r="AV56" s="1">
        <f t="shared" si="60"/>
        <v>0</v>
      </c>
      <c r="AW56" s="1">
        <f t="shared" si="23"/>
        <v>0</v>
      </c>
      <c r="BA56" s="54">
        <f t="shared" si="61"/>
        <v>0</v>
      </c>
      <c r="BB56" s="1">
        <f t="shared" si="62"/>
        <v>0</v>
      </c>
      <c r="BC56" s="1">
        <f t="shared" si="63"/>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45"/>
      </c>
      <c r="P57" s="79">
        <f t="shared" si="46"/>
      </c>
      <c r="T57" s="1">
        <v>0</v>
      </c>
      <c r="X57" s="1">
        <v>0</v>
      </c>
      <c r="Y57" s="1">
        <f t="shared" si="2"/>
        <v>0</v>
      </c>
      <c r="Z57" s="1">
        <f t="shared" si="47"/>
        <v>0</v>
      </c>
      <c r="AA57" s="1">
        <f t="shared" si="48"/>
        <v>0</v>
      </c>
      <c r="AB57" s="1">
        <f t="shared" si="49"/>
        <v>1</v>
      </c>
      <c r="AC57" s="1">
        <f t="shared" si="6"/>
        <v>0</v>
      </c>
      <c r="AD57" s="1">
        <f t="shared" si="7"/>
        <v>0</v>
      </c>
      <c r="AE57" s="1" t="b">
        <f t="shared" si="50"/>
        <v>0</v>
      </c>
      <c r="AF57" s="1">
        <f t="shared" si="51"/>
        <v>0</v>
      </c>
      <c r="AG57" s="1">
        <f t="shared" si="52"/>
        <v>0</v>
      </c>
      <c r="AH57" s="1">
        <f t="shared" si="11"/>
        <v>0</v>
      </c>
      <c r="AJ57" s="1">
        <f t="shared" si="53"/>
        <v>0</v>
      </c>
      <c r="AK57" s="1">
        <f t="shared" si="13"/>
        <v>5</v>
      </c>
      <c r="AN57" s="1">
        <f t="shared" si="54"/>
        <v>0</v>
      </c>
      <c r="AO57" s="1">
        <f t="shared" si="15"/>
        <v>0</v>
      </c>
      <c r="AP57" s="1">
        <f t="shared" si="55"/>
        <v>0</v>
      </c>
      <c r="AQ57" s="1">
        <f t="shared" si="56"/>
        <v>1</v>
      </c>
      <c r="AR57" s="1">
        <f t="shared" si="18"/>
        <v>0</v>
      </c>
      <c r="AS57" s="1">
        <f t="shared" si="57"/>
        <v>0</v>
      </c>
      <c r="AT57" s="1" t="b">
        <f t="shared" si="58"/>
        <v>0</v>
      </c>
      <c r="AU57" s="1">
        <f t="shared" si="59"/>
        <v>0</v>
      </c>
      <c r="AV57" s="1">
        <f t="shared" si="60"/>
        <v>0</v>
      </c>
      <c r="AW57" s="1">
        <f t="shared" si="23"/>
        <v>0</v>
      </c>
      <c r="BA57" s="54">
        <f t="shared" si="61"/>
        <v>0</v>
      </c>
      <c r="BB57" s="1">
        <f t="shared" si="62"/>
        <v>0</v>
      </c>
      <c r="BC57" s="1">
        <f t="shared" si="63"/>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45"/>
      </c>
      <c r="P58" s="79">
        <f t="shared" si="46"/>
      </c>
      <c r="T58" s="1">
        <v>0</v>
      </c>
      <c r="X58" s="1">
        <v>0</v>
      </c>
      <c r="Y58" s="1">
        <f t="shared" si="2"/>
        <v>0</v>
      </c>
      <c r="Z58" s="1">
        <f t="shared" si="47"/>
        <v>0</v>
      </c>
      <c r="AA58" s="1">
        <f t="shared" si="48"/>
        <v>0</v>
      </c>
      <c r="AB58" s="1">
        <f t="shared" si="49"/>
        <v>1</v>
      </c>
      <c r="AC58" s="1">
        <f t="shared" si="6"/>
        <v>0</v>
      </c>
      <c r="AD58" s="1">
        <f t="shared" si="7"/>
        <v>0</v>
      </c>
      <c r="AE58" s="1" t="b">
        <f t="shared" si="50"/>
        <v>0</v>
      </c>
      <c r="AF58" s="1">
        <f t="shared" si="51"/>
        <v>0</v>
      </c>
      <c r="AG58" s="1">
        <f t="shared" si="52"/>
        <v>0</v>
      </c>
      <c r="AH58" s="1">
        <f t="shared" si="11"/>
        <v>0</v>
      </c>
      <c r="AJ58" s="1">
        <f t="shared" si="53"/>
        <v>0</v>
      </c>
      <c r="AK58" s="1">
        <f t="shared" si="13"/>
        <v>5</v>
      </c>
      <c r="AN58" s="1">
        <f t="shared" si="54"/>
        <v>0</v>
      </c>
      <c r="AO58" s="1">
        <f t="shared" si="15"/>
        <v>0</v>
      </c>
      <c r="AP58" s="1">
        <f t="shared" si="55"/>
        <v>0</v>
      </c>
      <c r="AQ58" s="1">
        <f t="shared" si="56"/>
        <v>1</v>
      </c>
      <c r="AR58" s="1">
        <f t="shared" si="18"/>
        <v>0</v>
      </c>
      <c r="AS58" s="1">
        <f t="shared" si="57"/>
        <v>0</v>
      </c>
      <c r="AT58" s="1" t="b">
        <f t="shared" si="58"/>
        <v>0</v>
      </c>
      <c r="AU58" s="1">
        <f t="shared" si="59"/>
        <v>0</v>
      </c>
      <c r="AV58" s="1">
        <f t="shared" si="60"/>
        <v>0</v>
      </c>
      <c r="AW58" s="1">
        <f t="shared" si="23"/>
        <v>0</v>
      </c>
      <c r="BA58" s="54">
        <f t="shared" si="61"/>
        <v>0</v>
      </c>
      <c r="BB58" s="1">
        <f t="shared" si="62"/>
        <v>0</v>
      </c>
      <c r="BC58" s="1">
        <f t="shared" si="63"/>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45"/>
      </c>
      <c r="P59" s="79">
        <f t="shared" si="46"/>
      </c>
      <c r="T59" s="1">
        <v>0</v>
      </c>
      <c r="X59" s="1">
        <v>0</v>
      </c>
      <c r="Y59" s="1">
        <f t="shared" si="2"/>
        <v>0</v>
      </c>
      <c r="Z59" s="1">
        <f t="shared" si="47"/>
        <v>0</v>
      </c>
      <c r="AA59" s="1">
        <f t="shared" si="48"/>
        <v>0</v>
      </c>
      <c r="AB59" s="1">
        <f t="shared" si="49"/>
        <v>1</v>
      </c>
      <c r="AC59" s="1">
        <f t="shared" si="6"/>
        <v>0</v>
      </c>
      <c r="AD59" s="1">
        <f t="shared" si="7"/>
        <v>0</v>
      </c>
      <c r="AE59" s="1" t="b">
        <f t="shared" si="50"/>
        <v>0</v>
      </c>
      <c r="AF59" s="1">
        <f t="shared" si="51"/>
        <v>0</v>
      </c>
      <c r="AG59" s="1">
        <f t="shared" si="52"/>
        <v>0</v>
      </c>
      <c r="AH59" s="1">
        <f t="shared" si="11"/>
        <v>0</v>
      </c>
      <c r="AJ59" s="1">
        <f t="shared" si="53"/>
        <v>0</v>
      </c>
      <c r="AK59" s="1">
        <f t="shared" si="13"/>
        <v>5</v>
      </c>
      <c r="AN59" s="1">
        <f t="shared" si="54"/>
        <v>0</v>
      </c>
      <c r="AO59" s="1">
        <f t="shared" si="15"/>
        <v>0</v>
      </c>
      <c r="AP59" s="1">
        <f t="shared" si="55"/>
        <v>0</v>
      </c>
      <c r="AQ59" s="1">
        <f t="shared" si="56"/>
        <v>1</v>
      </c>
      <c r="AR59" s="1">
        <f t="shared" si="18"/>
        <v>0</v>
      </c>
      <c r="AS59" s="1">
        <f t="shared" si="57"/>
        <v>0</v>
      </c>
      <c r="AT59" s="1" t="b">
        <f t="shared" si="58"/>
        <v>0</v>
      </c>
      <c r="AU59" s="1">
        <f t="shared" si="59"/>
        <v>0</v>
      </c>
      <c r="AV59" s="1">
        <f t="shared" si="60"/>
        <v>0</v>
      </c>
      <c r="AW59" s="1">
        <f t="shared" si="23"/>
        <v>0</v>
      </c>
      <c r="BA59" s="54">
        <f t="shared" si="61"/>
        <v>0</v>
      </c>
      <c r="BB59" s="1">
        <f t="shared" si="62"/>
        <v>0</v>
      </c>
      <c r="BC59" s="1">
        <f t="shared" si="63"/>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45"/>
      </c>
      <c r="P60" s="79">
        <f t="shared" si="46"/>
      </c>
      <c r="T60" s="1">
        <v>0</v>
      </c>
      <c r="X60" s="1">
        <v>0</v>
      </c>
      <c r="Y60" s="1">
        <f t="shared" si="2"/>
        <v>0</v>
      </c>
      <c r="Z60" s="1">
        <f t="shared" si="47"/>
        <v>0</v>
      </c>
      <c r="AA60" s="1">
        <f t="shared" si="48"/>
        <v>0</v>
      </c>
      <c r="AB60" s="1">
        <f t="shared" si="49"/>
        <v>1</v>
      </c>
      <c r="AC60" s="1">
        <f t="shared" si="6"/>
        <v>0</v>
      </c>
      <c r="AD60" s="1">
        <f t="shared" si="7"/>
        <v>0</v>
      </c>
      <c r="AE60" s="1" t="b">
        <f t="shared" si="50"/>
        <v>0</v>
      </c>
      <c r="AF60" s="1">
        <f t="shared" si="51"/>
        <v>0</v>
      </c>
      <c r="AG60" s="1">
        <f t="shared" si="52"/>
        <v>0</v>
      </c>
      <c r="AH60" s="1">
        <f t="shared" si="11"/>
        <v>0</v>
      </c>
      <c r="AJ60" s="1">
        <f t="shared" si="53"/>
        <v>0</v>
      </c>
      <c r="AK60" s="1">
        <f t="shared" si="13"/>
        <v>5</v>
      </c>
      <c r="AN60" s="1">
        <f t="shared" si="54"/>
        <v>0</v>
      </c>
      <c r="AO60" s="1">
        <f t="shared" si="15"/>
        <v>0</v>
      </c>
      <c r="AP60" s="1">
        <f t="shared" si="55"/>
        <v>0</v>
      </c>
      <c r="AQ60" s="1">
        <f t="shared" si="56"/>
        <v>1</v>
      </c>
      <c r="AR60" s="1">
        <f t="shared" si="18"/>
        <v>0</v>
      </c>
      <c r="AS60" s="1">
        <f t="shared" si="57"/>
        <v>0</v>
      </c>
      <c r="AT60" s="1" t="b">
        <f t="shared" si="58"/>
        <v>0</v>
      </c>
      <c r="AU60" s="1">
        <f t="shared" si="59"/>
        <v>0</v>
      </c>
      <c r="AV60" s="1">
        <f t="shared" si="60"/>
        <v>0</v>
      </c>
      <c r="AW60" s="1">
        <f t="shared" si="23"/>
        <v>0</v>
      </c>
      <c r="BA60" s="54">
        <f t="shared" si="61"/>
        <v>0</v>
      </c>
      <c r="BB60" s="1">
        <f t="shared" si="62"/>
        <v>0</v>
      </c>
      <c r="BC60" s="1">
        <f t="shared" si="63"/>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45"/>
      </c>
      <c r="P61" s="79">
        <f t="shared" si="46"/>
      </c>
      <c r="T61" s="1">
        <v>0</v>
      </c>
      <c r="X61" s="1">
        <v>0</v>
      </c>
      <c r="Y61" s="1">
        <f t="shared" si="2"/>
        <v>0</v>
      </c>
      <c r="Z61" s="1">
        <f t="shared" si="47"/>
        <v>0</v>
      </c>
      <c r="AA61" s="1">
        <f t="shared" si="48"/>
        <v>0</v>
      </c>
      <c r="AB61" s="1">
        <f t="shared" si="49"/>
        <v>1</v>
      </c>
      <c r="AC61" s="1">
        <f t="shared" si="6"/>
        <v>0</v>
      </c>
      <c r="AD61" s="1">
        <f t="shared" si="7"/>
        <v>0</v>
      </c>
      <c r="AE61" s="1" t="b">
        <f t="shared" si="50"/>
        <v>0</v>
      </c>
      <c r="AF61" s="1">
        <f t="shared" si="51"/>
        <v>0</v>
      </c>
      <c r="AG61" s="1">
        <f t="shared" si="52"/>
        <v>0</v>
      </c>
      <c r="AH61" s="1">
        <f t="shared" si="11"/>
        <v>0</v>
      </c>
      <c r="AJ61" s="1">
        <f t="shared" si="53"/>
        <v>0</v>
      </c>
      <c r="AK61" s="1">
        <f t="shared" si="13"/>
        <v>5</v>
      </c>
      <c r="AN61" s="1">
        <f t="shared" si="54"/>
        <v>0</v>
      </c>
      <c r="AO61" s="1">
        <f t="shared" si="15"/>
        <v>0</v>
      </c>
      <c r="AP61" s="1">
        <f t="shared" si="55"/>
        <v>0</v>
      </c>
      <c r="AQ61" s="1">
        <f t="shared" si="56"/>
        <v>1</v>
      </c>
      <c r="AR61" s="1">
        <f t="shared" si="18"/>
        <v>0</v>
      </c>
      <c r="AS61" s="1">
        <f t="shared" si="57"/>
        <v>0</v>
      </c>
      <c r="AT61" s="1" t="b">
        <f t="shared" si="58"/>
        <v>0</v>
      </c>
      <c r="AU61" s="1">
        <f t="shared" si="59"/>
        <v>0</v>
      </c>
      <c r="AV61" s="1">
        <f t="shared" si="60"/>
        <v>0</v>
      </c>
      <c r="AW61" s="1">
        <f t="shared" si="23"/>
        <v>0</v>
      </c>
      <c r="BA61" s="54">
        <f t="shared" si="61"/>
        <v>0</v>
      </c>
      <c r="BB61" s="1">
        <f t="shared" si="62"/>
        <v>0</v>
      </c>
      <c r="BC61" s="1">
        <f t="shared" si="63"/>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6" bottom="0.1968503937007874" header="0.39" footer="0.5118110236220472"/>
  <pageSetup fitToHeight="1" fitToWidth="1" horizontalDpi="360" verticalDpi="360" orientation="landscape" paperSize="9" scale="80" r:id="rId1"/>
</worksheet>
</file>

<file path=xl/worksheets/sheet9.xml><?xml version="1.0" encoding="utf-8"?>
<worksheet xmlns="http://schemas.openxmlformats.org/spreadsheetml/2006/main" xmlns:r="http://schemas.openxmlformats.org/officeDocument/2006/relationships">
  <sheetPr codeName="Blad9">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85</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t="s">
        <v>84</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Summary!B24</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43">IF(K12&lt;&gt;0,AH12,"")</f>
      </c>
      <c r="P12" s="79">
        <f aca="true" t="shared" si="1" ref="P12:P43">IF(K12&lt;&gt;0,AW12,"")</f>
      </c>
      <c r="T12" s="1">
        <v>0</v>
      </c>
      <c r="X12" s="1">
        <v>0</v>
      </c>
      <c r="Y12" s="1">
        <f aca="true" t="shared" si="2" ref="Y12:Y43">$X$8/$Z$4</f>
        <v>0</v>
      </c>
      <c r="Z12" s="1">
        <f aca="true" t="shared" si="3" ref="Z12:Z43">X12/$Z$4</f>
        <v>0</v>
      </c>
      <c r="AA12" s="1">
        <f aca="true" t="shared" si="4" ref="AA12:AA43">(T12-$T$8)*2/$Z$4</f>
        <v>0</v>
      </c>
      <c r="AB12" s="1">
        <f aca="true" t="shared" si="5" ref="AB12:AB43">SIN(Y12)*SIN(Z12)+COS(Y12)*COS(Z12)*COS(AA12)</f>
        <v>1</v>
      </c>
      <c r="AC12" s="1">
        <f aca="true" t="shared" si="6" ref="AC12:AC43">ATAN(SQRT(1-AB12*AB12)/AB12)</f>
        <v>0</v>
      </c>
      <c r="AD12" s="1">
        <f aca="true" t="shared" si="7" ref="AD12:AD43">IF(AC12&lt;0,180/$Z$4+AC12,AC12)</f>
        <v>0</v>
      </c>
      <c r="AE12" s="1" t="b">
        <f aca="true" t="shared" si="8" ref="AE12:AE43">IF(Y12&lt;&gt;Z12,90*(1+ABS(Y12-Z12)/(Y12-Z12)))</f>
        <v>0</v>
      </c>
      <c r="AF12" s="1">
        <f aca="true" t="shared" si="9" ref="AF12:AF43">IF(AA12&lt;&gt;0,90+$Z$4*ATAN((SIN(Y12)*AB12-SIN(Z12))/(SIN(AA12)*COS(Y12)^2)),AE12*1)</f>
        <v>0</v>
      </c>
      <c r="AG12" s="1">
        <f aca="true" t="shared" si="10" ref="AG12:AG43">IF(SIN(AA12)&lt;0,AF12+180,AF12*1)</f>
        <v>0</v>
      </c>
      <c r="AH12" s="1">
        <f aca="true" t="shared" si="11" ref="AH12:AH43">INT(AG12)</f>
        <v>0</v>
      </c>
      <c r="AJ12" s="1">
        <f aca="true" t="shared" si="12" ref="AJ12:AJ43">6365.11*AD12</f>
        <v>0</v>
      </c>
      <c r="AK12" s="1">
        <f aca="true" t="shared" si="13" ref="AK12:AK43">IF(AJ12&lt;5,5,INT(AJ12+0.5))</f>
        <v>5</v>
      </c>
      <c r="AN12" s="1">
        <f aca="true" t="shared" si="14" ref="AN12:AN43">X12/$Z$4</f>
        <v>0</v>
      </c>
      <c r="AO12" s="1">
        <f aca="true" t="shared" si="15" ref="AO12:AO43">$X$8/$Z$4</f>
        <v>0</v>
      </c>
      <c r="AP12" s="1">
        <f aca="true" t="shared" si="16" ref="AP12:AP43">($T$8-T12)*2/$Z$4</f>
        <v>0</v>
      </c>
      <c r="AQ12" s="1">
        <f aca="true" t="shared" si="17" ref="AQ12:AQ43">SIN(AN12)*SIN(AO12)+COS(AN12)*COS(AO12)*COS(AP12)</f>
        <v>1</v>
      </c>
      <c r="AR12" s="1">
        <f aca="true" t="shared" si="18" ref="AR12:AR43">ATAN(SQRT(1-AQ12*AQ12)/AQ12)</f>
        <v>0</v>
      </c>
      <c r="AS12" s="1">
        <f aca="true" t="shared" si="19" ref="AS12:AS43">IF(AC12&lt;0,180/$Z$4+AC12,AC12)</f>
        <v>0</v>
      </c>
      <c r="AT12" s="1" t="b">
        <f aca="true" t="shared" si="20" ref="AT12:AT43">IF(AN12&lt;&gt;AO12,90*(1+ABS(AN12-AO12)/(AN12-AO12)))</f>
        <v>0</v>
      </c>
      <c r="AU12" s="1">
        <f aca="true" t="shared" si="21" ref="AU12:AU43">IF(AP12&lt;&gt;0,90+$Z$4*ATAN((SIN(AN12)*AQ12-SIN(AO12))/(SIN(AP12)*COS(AN12)^2)),AT12*1)</f>
        <v>0</v>
      </c>
      <c r="AV12" s="1">
        <f aca="true" t="shared" si="22" ref="AV12:AV43">IF(SIN(AP12)&lt;0,AU12+180,AU12*1)</f>
        <v>0</v>
      </c>
      <c r="AW12" s="1">
        <f aca="true" t="shared" si="23" ref="AW12:AW43">INT(AV12)</f>
        <v>0</v>
      </c>
      <c r="BA12" s="54">
        <f aca="true" t="shared" si="24" ref="BA12:BA43">M12</f>
        <v>0</v>
      </c>
      <c r="BB12" s="1">
        <f aca="true" t="shared" si="25" ref="BB12:BB43">C12</f>
        <v>0</v>
      </c>
      <c r="BC12" s="1">
        <f aca="true" t="shared" si="26" ref="BC12:BC43">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179</v>
      </c>
      <c r="E14" s="72">
        <v>0</v>
      </c>
      <c r="F14" s="65"/>
      <c r="G14" s="71" t="s">
        <v>179</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179</v>
      </c>
      <c r="E28" s="72">
        <v>0</v>
      </c>
      <c r="F28" s="62"/>
      <c r="G28" s="71" t="s">
        <v>179</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179</v>
      </c>
      <c r="E29" s="72">
        <v>0</v>
      </c>
      <c r="F29" s="62"/>
      <c r="G29" s="71" t="s">
        <v>179</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179</v>
      </c>
      <c r="E31" s="72">
        <v>0</v>
      </c>
      <c r="F31" s="62"/>
      <c r="G31" s="71" t="s">
        <v>179</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179</v>
      </c>
      <c r="E32" s="72">
        <v>0</v>
      </c>
      <c r="F32" s="62"/>
      <c r="G32" s="71" t="s">
        <v>179</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179</v>
      </c>
      <c r="E33" s="72">
        <v>0</v>
      </c>
      <c r="F33" s="62"/>
      <c r="G33" s="71" t="s">
        <v>179</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179</v>
      </c>
      <c r="E34" s="72">
        <v>0</v>
      </c>
      <c r="F34" s="62"/>
      <c r="G34" s="71" t="s">
        <v>179</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179</v>
      </c>
      <c r="E35" s="72">
        <v>0</v>
      </c>
      <c r="F35" s="62"/>
      <c r="G35" s="71" t="s">
        <v>179</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179</v>
      </c>
      <c r="E36" s="72">
        <v>0</v>
      </c>
      <c r="F36" s="62"/>
      <c r="G36" s="71" t="s">
        <v>179</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179</v>
      </c>
      <c r="E37" s="72">
        <v>0</v>
      </c>
      <c r="F37" s="62"/>
      <c r="G37" s="71" t="s">
        <v>179</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179</v>
      </c>
      <c r="E38" s="72">
        <v>0</v>
      </c>
      <c r="F38" s="62"/>
      <c r="G38" s="71" t="s">
        <v>179</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179</v>
      </c>
      <c r="E39" s="72">
        <v>0</v>
      </c>
      <c r="F39" s="62"/>
      <c r="G39" s="71" t="s">
        <v>179</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179</v>
      </c>
      <c r="E40" s="72">
        <v>0</v>
      </c>
      <c r="F40" s="62"/>
      <c r="G40" s="71" t="s">
        <v>179</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179</v>
      </c>
      <c r="E41" s="72">
        <v>0</v>
      </c>
      <c r="F41" s="62"/>
      <c r="G41" s="71" t="s">
        <v>179</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179</v>
      </c>
      <c r="E42" s="72">
        <v>0</v>
      </c>
      <c r="F42" s="62"/>
      <c r="G42" s="71" t="s">
        <v>179</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179</v>
      </c>
      <c r="E43" s="72">
        <v>0</v>
      </c>
      <c r="F43" s="62"/>
      <c r="G43" s="71" t="s">
        <v>179</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179</v>
      </c>
      <c r="E44" s="72">
        <v>0</v>
      </c>
      <c r="F44" s="62"/>
      <c r="G44" s="71" t="s">
        <v>179</v>
      </c>
      <c r="H44" s="72">
        <v>0</v>
      </c>
      <c r="I44" s="32" t="s">
        <v>56</v>
      </c>
      <c r="J44" s="62"/>
      <c r="K44" s="95"/>
      <c r="L44" s="66"/>
      <c r="M44" s="56">
        <f t="shared" si="27"/>
        <v>0</v>
      </c>
      <c r="N44" s="57">
        <f t="shared" si="28"/>
        <v>0</v>
      </c>
      <c r="O44" s="79">
        <f aca="true" t="shared" si="29" ref="O44:O61">IF(K44&lt;&gt;0,AH44,"")</f>
      </c>
      <c r="P44" s="79">
        <f aca="true" t="shared" si="30" ref="P44:P61">IF(K44&lt;&gt;0,AW44,"")</f>
      </c>
      <c r="T44" s="1">
        <v>0</v>
      </c>
      <c r="X44" s="1">
        <v>0</v>
      </c>
      <c r="Y44" s="1">
        <f aca="true" t="shared" si="31" ref="Y44:Y61">$X$8/$Z$4</f>
        <v>0</v>
      </c>
      <c r="Z44" s="1">
        <f aca="true" t="shared" si="32" ref="Z44:Z61">X44/$Z$4</f>
        <v>0</v>
      </c>
      <c r="AA44" s="1">
        <f aca="true" t="shared" si="33" ref="AA44:AA61">(T44-$T$8)*2/$Z$4</f>
        <v>0</v>
      </c>
      <c r="AB44" s="1">
        <f aca="true" t="shared" si="34" ref="AB44:AB61">SIN(Y44)*SIN(Z44)+COS(Y44)*COS(Z44)*COS(AA44)</f>
        <v>1</v>
      </c>
      <c r="AC44" s="1">
        <f aca="true" t="shared" si="35" ref="AC44:AC61">ATAN(SQRT(1-AB44*AB44)/AB44)</f>
        <v>0</v>
      </c>
      <c r="AD44" s="1">
        <f aca="true" t="shared" si="36" ref="AD44:AD61">IF(AC44&lt;0,180/$Z$4+AC44,AC44)</f>
        <v>0</v>
      </c>
      <c r="AE44" s="1" t="b">
        <f aca="true" t="shared" si="37" ref="AE44:AE61">IF(Y44&lt;&gt;Z44,90*(1+ABS(Y44-Z44)/(Y44-Z44)))</f>
        <v>0</v>
      </c>
      <c r="AF44" s="1">
        <f aca="true" t="shared" si="38" ref="AF44:AF61">IF(AA44&lt;&gt;0,90+$Z$4*ATAN((SIN(Y44)*AB44-SIN(Z44))/(SIN(AA44)*COS(Y44)^2)),AE44*1)</f>
        <v>0</v>
      </c>
      <c r="AG44" s="1">
        <f aca="true" t="shared" si="39" ref="AG44:AG61">IF(SIN(AA44)&lt;0,AF44+180,AF44*1)</f>
        <v>0</v>
      </c>
      <c r="AH44" s="1">
        <f aca="true" t="shared" si="40" ref="AH44:AH61">INT(AG44)</f>
        <v>0</v>
      </c>
      <c r="AJ44" s="1">
        <f aca="true" t="shared" si="41" ref="AJ44:AJ61">6365.11*AD44</f>
        <v>0</v>
      </c>
      <c r="AK44" s="1">
        <f aca="true" t="shared" si="42" ref="AK44:AK61">IF(AJ44&lt;5,5,INT(AJ44+0.5))</f>
        <v>5</v>
      </c>
      <c r="AN44" s="1">
        <f aca="true" t="shared" si="43" ref="AN44:AN61">X44/$Z$4</f>
        <v>0</v>
      </c>
      <c r="AO44" s="1">
        <f aca="true" t="shared" si="44" ref="AO44:AO61">$X$8/$Z$4</f>
        <v>0</v>
      </c>
      <c r="AP44" s="1">
        <f aca="true" t="shared" si="45" ref="AP44:AP61">($T$8-T44)*2/$Z$4</f>
        <v>0</v>
      </c>
      <c r="AQ44" s="1">
        <f aca="true" t="shared" si="46" ref="AQ44:AQ61">SIN(AN44)*SIN(AO44)+COS(AN44)*COS(AO44)*COS(AP44)</f>
        <v>1</v>
      </c>
      <c r="AR44" s="1">
        <f aca="true" t="shared" si="47" ref="AR44:AR61">ATAN(SQRT(1-AQ44*AQ44)/AQ44)</f>
        <v>0</v>
      </c>
      <c r="AS44" s="1">
        <f aca="true" t="shared" si="48" ref="AS44:AS61">IF(AC44&lt;0,180/$Z$4+AC44,AC44)</f>
        <v>0</v>
      </c>
      <c r="AT44" s="1" t="b">
        <f aca="true" t="shared" si="49" ref="AT44:AT61">IF(AN44&lt;&gt;AO44,90*(1+ABS(AN44-AO44)/(AN44-AO44)))</f>
        <v>0</v>
      </c>
      <c r="AU44" s="1">
        <f aca="true" t="shared" si="50" ref="AU44:AU61">IF(AP44&lt;&gt;0,90+$Z$4*ATAN((SIN(AN44)*AQ44-SIN(AO44))/(SIN(AP44)*COS(AN44)^2)),AT44*1)</f>
        <v>0</v>
      </c>
      <c r="AV44" s="1">
        <f aca="true" t="shared" si="51" ref="AV44:AV61">IF(SIN(AP44)&lt;0,AU44+180,AU44*1)</f>
        <v>0</v>
      </c>
      <c r="AW44" s="1">
        <f aca="true" t="shared" si="52" ref="AW44:AW61">INT(AV44)</f>
        <v>0</v>
      </c>
      <c r="BA44" s="54">
        <f aca="true" t="shared" si="53" ref="BA44:BA61">M44</f>
        <v>0</v>
      </c>
      <c r="BB44" s="1">
        <f aca="true" t="shared" si="54" ref="BB44:BB61">C44</f>
        <v>0</v>
      </c>
      <c r="BC44" s="1">
        <f aca="true" t="shared" si="55" ref="BC44:BC61">K44</f>
        <v>0</v>
      </c>
    </row>
    <row r="45" spans="1:55" ht="15">
      <c r="A45" s="61"/>
      <c r="B45" s="62"/>
      <c r="C45" s="63"/>
      <c r="D45" s="71" t="s">
        <v>179</v>
      </c>
      <c r="E45" s="72">
        <v>0</v>
      </c>
      <c r="F45" s="62"/>
      <c r="G45" s="71" t="s">
        <v>179</v>
      </c>
      <c r="H45" s="72">
        <v>0</v>
      </c>
      <c r="I45" s="32" t="s">
        <v>57</v>
      </c>
      <c r="J45" s="62"/>
      <c r="K45" s="95"/>
      <c r="L45" s="66"/>
      <c r="M45" s="56">
        <f t="shared" si="27"/>
        <v>0</v>
      </c>
      <c r="N45" s="57">
        <f t="shared" si="28"/>
        <v>0</v>
      </c>
      <c r="O45" s="79">
        <f t="shared" si="29"/>
      </c>
      <c r="P45" s="79">
        <f t="shared" si="30"/>
      </c>
      <c r="T45" s="1">
        <v>0</v>
      </c>
      <c r="X45" s="1">
        <v>0</v>
      </c>
      <c r="Y45" s="1">
        <f t="shared" si="31"/>
        <v>0</v>
      </c>
      <c r="Z45" s="1">
        <f t="shared" si="32"/>
        <v>0</v>
      </c>
      <c r="AA45" s="1">
        <f t="shared" si="33"/>
        <v>0</v>
      </c>
      <c r="AB45" s="1">
        <f t="shared" si="34"/>
        <v>1</v>
      </c>
      <c r="AC45" s="1">
        <f t="shared" si="35"/>
        <v>0</v>
      </c>
      <c r="AD45" s="1">
        <f t="shared" si="36"/>
        <v>0</v>
      </c>
      <c r="AE45" s="1" t="b">
        <f t="shared" si="37"/>
        <v>0</v>
      </c>
      <c r="AF45" s="1">
        <f t="shared" si="38"/>
        <v>0</v>
      </c>
      <c r="AG45" s="1">
        <f t="shared" si="39"/>
        <v>0</v>
      </c>
      <c r="AH45" s="1">
        <f t="shared" si="40"/>
        <v>0</v>
      </c>
      <c r="AJ45" s="1">
        <f t="shared" si="41"/>
        <v>0</v>
      </c>
      <c r="AK45" s="1">
        <f t="shared" si="42"/>
        <v>5</v>
      </c>
      <c r="AN45" s="1">
        <f t="shared" si="43"/>
        <v>0</v>
      </c>
      <c r="AO45" s="1">
        <f t="shared" si="44"/>
        <v>0</v>
      </c>
      <c r="AP45" s="1">
        <f t="shared" si="45"/>
        <v>0</v>
      </c>
      <c r="AQ45" s="1">
        <f t="shared" si="46"/>
        <v>1</v>
      </c>
      <c r="AR45" s="1">
        <f t="shared" si="47"/>
        <v>0</v>
      </c>
      <c r="AS45" s="1">
        <f t="shared" si="48"/>
        <v>0</v>
      </c>
      <c r="AT45" s="1" t="b">
        <f t="shared" si="49"/>
        <v>0</v>
      </c>
      <c r="AU45" s="1">
        <f t="shared" si="50"/>
        <v>0</v>
      </c>
      <c r="AV45" s="1">
        <f t="shared" si="51"/>
        <v>0</v>
      </c>
      <c r="AW45" s="1">
        <f t="shared" si="52"/>
        <v>0</v>
      </c>
      <c r="BA45" s="54">
        <f t="shared" si="53"/>
        <v>0</v>
      </c>
      <c r="BB45" s="1">
        <f t="shared" si="54"/>
        <v>0</v>
      </c>
      <c r="BC45" s="1">
        <f t="shared" si="55"/>
        <v>0</v>
      </c>
    </row>
    <row r="46" spans="1:55" ht="15">
      <c r="A46" s="61"/>
      <c r="B46" s="62"/>
      <c r="C46" s="63"/>
      <c r="D46" s="71" t="s">
        <v>179</v>
      </c>
      <c r="E46" s="72">
        <v>0</v>
      </c>
      <c r="F46" s="62"/>
      <c r="G46" s="71" t="s">
        <v>179</v>
      </c>
      <c r="H46" s="72">
        <v>0</v>
      </c>
      <c r="I46" s="32" t="s">
        <v>58</v>
      </c>
      <c r="J46" s="62"/>
      <c r="K46" s="95"/>
      <c r="L46" s="66"/>
      <c r="M46" s="56">
        <f t="shared" si="27"/>
        <v>0</v>
      </c>
      <c r="N46" s="57">
        <f t="shared" si="28"/>
        <v>0</v>
      </c>
      <c r="O46" s="79">
        <f t="shared" si="29"/>
      </c>
      <c r="P46" s="79">
        <f t="shared" si="30"/>
      </c>
      <c r="T46" s="1">
        <v>0</v>
      </c>
      <c r="X46" s="1">
        <v>0</v>
      </c>
      <c r="Y46" s="1">
        <f t="shared" si="31"/>
        <v>0</v>
      </c>
      <c r="Z46" s="1">
        <f t="shared" si="32"/>
        <v>0</v>
      </c>
      <c r="AA46" s="1">
        <f t="shared" si="33"/>
        <v>0</v>
      </c>
      <c r="AB46" s="1">
        <f t="shared" si="34"/>
        <v>1</v>
      </c>
      <c r="AC46" s="1">
        <f t="shared" si="35"/>
        <v>0</v>
      </c>
      <c r="AD46" s="1">
        <f t="shared" si="36"/>
        <v>0</v>
      </c>
      <c r="AE46" s="1" t="b">
        <f t="shared" si="37"/>
        <v>0</v>
      </c>
      <c r="AF46" s="1">
        <f t="shared" si="38"/>
        <v>0</v>
      </c>
      <c r="AG46" s="1">
        <f t="shared" si="39"/>
        <v>0</v>
      </c>
      <c r="AH46" s="1">
        <f t="shared" si="40"/>
        <v>0</v>
      </c>
      <c r="AJ46" s="1">
        <f t="shared" si="41"/>
        <v>0</v>
      </c>
      <c r="AK46" s="1">
        <f t="shared" si="42"/>
        <v>5</v>
      </c>
      <c r="AN46" s="1">
        <f t="shared" si="43"/>
        <v>0</v>
      </c>
      <c r="AO46" s="1">
        <f t="shared" si="44"/>
        <v>0</v>
      </c>
      <c r="AP46" s="1">
        <f t="shared" si="45"/>
        <v>0</v>
      </c>
      <c r="AQ46" s="1">
        <f t="shared" si="46"/>
        <v>1</v>
      </c>
      <c r="AR46" s="1">
        <f t="shared" si="47"/>
        <v>0</v>
      </c>
      <c r="AS46" s="1">
        <f t="shared" si="48"/>
        <v>0</v>
      </c>
      <c r="AT46" s="1" t="b">
        <f t="shared" si="49"/>
        <v>0</v>
      </c>
      <c r="AU46" s="1">
        <f t="shared" si="50"/>
        <v>0</v>
      </c>
      <c r="AV46" s="1">
        <f t="shared" si="51"/>
        <v>0</v>
      </c>
      <c r="AW46" s="1">
        <f t="shared" si="52"/>
        <v>0</v>
      </c>
      <c r="BA46" s="54">
        <f t="shared" si="53"/>
        <v>0</v>
      </c>
      <c r="BB46" s="1">
        <f t="shared" si="54"/>
        <v>0</v>
      </c>
      <c r="BC46" s="1">
        <f t="shared" si="55"/>
        <v>0</v>
      </c>
    </row>
    <row r="47" spans="1:55" ht="15">
      <c r="A47" s="61"/>
      <c r="B47" s="62"/>
      <c r="C47" s="63"/>
      <c r="D47" s="71" t="s">
        <v>179</v>
      </c>
      <c r="E47" s="72">
        <v>0</v>
      </c>
      <c r="F47" s="62"/>
      <c r="G47" s="71" t="s">
        <v>179</v>
      </c>
      <c r="H47" s="72">
        <v>0</v>
      </c>
      <c r="I47" s="32" t="s">
        <v>59</v>
      </c>
      <c r="J47" s="62"/>
      <c r="K47" s="95"/>
      <c r="L47" s="66"/>
      <c r="M47" s="56">
        <f t="shared" si="27"/>
        <v>0</v>
      </c>
      <c r="N47" s="57">
        <f t="shared" si="28"/>
        <v>0</v>
      </c>
      <c r="O47" s="79">
        <f t="shared" si="29"/>
      </c>
      <c r="P47" s="79">
        <f t="shared" si="30"/>
      </c>
      <c r="T47" s="1">
        <v>0</v>
      </c>
      <c r="X47" s="1">
        <v>0</v>
      </c>
      <c r="Y47" s="1">
        <f t="shared" si="31"/>
        <v>0</v>
      </c>
      <c r="Z47" s="1">
        <f t="shared" si="32"/>
        <v>0</v>
      </c>
      <c r="AA47" s="1">
        <f t="shared" si="33"/>
        <v>0</v>
      </c>
      <c r="AB47" s="1">
        <f t="shared" si="34"/>
        <v>1</v>
      </c>
      <c r="AC47" s="1">
        <f t="shared" si="35"/>
        <v>0</v>
      </c>
      <c r="AD47" s="1">
        <f t="shared" si="36"/>
        <v>0</v>
      </c>
      <c r="AE47" s="1" t="b">
        <f t="shared" si="37"/>
        <v>0</v>
      </c>
      <c r="AF47" s="1">
        <f t="shared" si="38"/>
        <v>0</v>
      </c>
      <c r="AG47" s="1">
        <f t="shared" si="39"/>
        <v>0</v>
      </c>
      <c r="AH47" s="1">
        <f t="shared" si="40"/>
        <v>0</v>
      </c>
      <c r="AJ47" s="1">
        <f t="shared" si="41"/>
        <v>0</v>
      </c>
      <c r="AK47" s="1">
        <f t="shared" si="42"/>
        <v>5</v>
      </c>
      <c r="AN47" s="1">
        <f t="shared" si="43"/>
        <v>0</v>
      </c>
      <c r="AO47" s="1">
        <f t="shared" si="44"/>
        <v>0</v>
      </c>
      <c r="AP47" s="1">
        <f t="shared" si="45"/>
        <v>0</v>
      </c>
      <c r="AQ47" s="1">
        <f t="shared" si="46"/>
        <v>1</v>
      </c>
      <c r="AR47" s="1">
        <f t="shared" si="47"/>
        <v>0</v>
      </c>
      <c r="AS47" s="1">
        <f t="shared" si="48"/>
        <v>0</v>
      </c>
      <c r="AT47" s="1" t="b">
        <f t="shared" si="49"/>
        <v>0</v>
      </c>
      <c r="AU47" s="1">
        <f t="shared" si="50"/>
        <v>0</v>
      </c>
      <c r="AV47" s="1">
        <f t="shared" si="51"/>
        <v>0</v>
      </c>
      <c r="AW47" s="1">
        <f t="shared" si="52"/>
        <v>0</v>
      </c>
      <c r="BA47" s="54">
        <f t="shared" si="53"/>
        <v>0</v>
      </c>
      <c r="BB47" s="1">
        <f t="shared" si="54"/>
        <v>0</v>
      </c>
      <c r="BC47" s="1">
        <f t="shared" si="55"/>
        <v>0</v>
      </c>
    </row>
    <row r="48" spans="1:55" ht="15">
      <c r="A48" s="61"/>
      <c r="B48" s="62"/>
      <c r="C48" s="63"/>
      <c r="D48" s="71" t="s">
        <v>179</v>
      </c>
      <c r="E48" s="72">
        <v>0</v>
      </c>
      <c r="F48" s="62"/>
      <c r="G48" s="71" t="s">
        <v>179</v>
      </c>
      <c r="H48" s="72">
        <v>0</v>
      </c>
      <c r="I48" s="32" t="s">
        <v>60</v>
      </c>
      <c r="J48" s="62"/>
      <c r="K48" s="95"/>
      <c r="L48" s="66"/>
      <c r="M48" s="56">
        <f t="shared" si="27"/>
        <v>0</v>
      </c>
      <c r="N48" s="57">
        <f t="shared" si="28"/>
        <v>0</v>
      </c>
      <c r="O48" s="79">
        <f t="shared" si="29"/>
      </c>
      <c r="P48" s="79">
        <f t="shared" si="30"/>
      </c>
      <c r="T48" s="1">
        <v>0</v>
      </c>
      <c r="X48" s="1">
        <v>0</v>
      </c>
      <c r="Y48" s="1">
        <f t="shared" si="31"/>
        <v>0</v>
      </c>
      <c r="Z48" s="1">
        <f t="shared" si="32"/>
        <v>0</v>
      </c>
      <c r="AA48" s="1">
        <f t="shared" si="33"/>
        <v>0</v>
      </c>
      <c r="AB48" s="1">
        <f t="shared" si="34"/>
        <v>1</v>
      </c>
      <c r="AC48" s="1">
        <f t="shared" si="35"/>
        <v>0</v>
      </c>
      <c r="AD48" s="1">
        <f t="shared" si="36"/>
        <v>0</v>
      </c>
      <c r="AE48" s="1" t="b">
        <f t="shared" si="37"/>
        <v>0</v>
      </c>
      <c r="AF48" s="1">
        <f t="shared" si="38"/>
        <v>0</v>
      </c>
      <c r="AG48" s="1">
        <f t="shared" si="39"/>
        <v>0</v>
      </c>
      <c r="AH48" s="1">
        <f t="shared" si="40"/>
        <v>0</v>
      </c>
      <c r="AJ48" s="1">
        <f t="shared" si="41"/>
        <v>0</v>
      </c>
      <c r="AK48" s="1">
        <f t="shared" si="42"/>
        <v>5</v>
      </c>
      <c r="AN48" s="1">
        <f t="shared" si="43"/>
        <v>0</v>
      </c>
      <c r="AO48" s="1">
        <f t="shared" si="44"/>
        <v>0</v>
      </c>
      <c r="AP48" s="1">
        <f t="shared" si="45"/>
        <v>0</v>
      </c>
      <c r="AQ48" s="1">
        <f t="shared" si="46"/>
        <v>1</v>
      </c>
      <c r="AR48" s="1">
        <f t="shared" si="47"/>
        <v>0</v>
      </c>
      <c r="AS48" s="1">
        <f t="shared" si="48"/>
        <v>0</v>
      </c>
      <c r="AT48" s="1" t="b">
        <f t="shared" si="49"/>
        <v>0</v>
      </c>
      <c r="AU48" s="1">
        <f t="shared" si="50"/>
        <v>0</v>
      </c>
      <c r="AV48" s="1">
        <f t="shared" si="51"/>
        <v>0</v>
      </c>
      <c r="AW48" s="1">
        <f t="shared" si="52"/>
        <v>0</v>
      </c>
      <c r="BA48" s="54">
        <f t="shared" si="53"/>
        <v>0</v>
      </c>
      <c r="BB48" s="1">
        <f t="shared" si="54"/>
        <v>0</v>
      </c>
      <c r="BC48" s="1">
        <f t="shared" si="55"/>
        <v>0</v>
      </c>
    </row>
    <row r="49" spans="1:55" ht="15">
      <c r="A49" s="61"/>
      <c r="B49" s="62"/>
      <c r="C49" s="63"/>
      <c r="D49" s="71" t="s">
        <v>179</v>
      </c>
      <c r="E49" s="72">
        <v>0</v>
      </c>
      <c r="F49" s="62"/>
      <c r="G49" s="71" t="s">
        <v>179</v>
      </c>
      <c r="H49" s="72">
        <v>0</v>
      </c>
      <c r="I49" s="32" t="s">
        <v>61</v>
      </c>
      <c r="J49" s="62"/>
      <c r="K49" s="95"/>
      <c r="L49" s="66"/>
      <c r="M49" s="56">
        <f t="shared" si="27"/>
        <v>0</v>
      </c>
      <c r="N49" s="57">
        <f t="shared" si="28"/>
        <v>0</v>
      </c>
      <c r="O49" s="79">
        <f t="shared" si="29"/>
      </c>
      <c r="P49" s="79">
        <f t="shared" si="30"/>
      </c>
      <c r="T49" s="1">
        <v>0</v>
      </c>
      <c r="X49" s="1">
        <v>0</v>
      </c>
      <c r="Y49" s="1">
        <f t="shared" si="31"/>
        <v>0</v>
      </c>
      <c r="Z49" s="1">
        <f t="shared" si="32"/>
        <v>0</v>
      </c>
      <c r="AA49" s="1">
        <f t="shared" si="33"/>
        <v>0</v>
      </c>
      <c r="AB49" s="1">
        <f t="shared" si="34"/>
        <v>1</v>
      </c>
      <c r="AC49" s="1">
        <f t="shared" si="35"/>
        <v>0</v>
      </c>
      <c r="AD49" s="1">
        <f t="shared" si="36"/>
        <v>0</v>
      </c>
      <c r="AE49" s="1" t="b">
        <f t="shared" si="37"/>
        <v>0</v>
      </c>
      <c r="AF49" s="1">
        <f t="shared" si="38"/>
        <v>0</v>
      </c>
      <c r="AG49" s="1">
        <f t="shared" si="39"/>
        <v>0</v>
      </c>
      <c r="AH49" s="1">
        <f t="shared" si="40"/>
        <v>0</v>
      </c>
      <c r="AJ49" s="1">
        <f t="shared" si="41"/>
        <v>0</v>
      </c>
      <c r="AK49" s="1">
        <f t="shared" si="42"/>
        <v>5</v>
      </c>
      <c r="AN49" s="1">
        <f t="shared" si="43"/>
        <v>0</v>
      </c>
      <c r="AO49" s="1">
        <f t="shared" si="44"/>
        <v>0</v>
      </c>
      <c r="AP49" s="1">
        <f t="shared" si="45"/>
        <v>0</v>
      </c>
      <c r="AQ49" s="1">
        <f t="shared" si="46"/>
        <v>1</v>
      </c>
      <c r="AR49" s="1">
        <f t="shared" si="47"/>
        <v>0</v>
      </c>
      <c r="AS49" s="1">
        <f t="shared" si="48"/>
        <v>0</v>
      </c>
      <c r="AT49" s="1" t="b">
        <f t="shared" si="49"/>
        <v>0</v>
      </c>
      <c r="AU49" s="1">
        <f t="shared" si="50"/>
        <v>0</v>
      </c>
      <c r="AV49" s="1">
        <f t="shared" si="51"/>
        <v>0</v>
      </c>
      <c r="AW49" s="1">
        <f t="shared" si="52"/>
        <v>0</v>
      </c>
      <c r="BA49" s="54">
        <f t="shared" si="53"/>
        <v>0</v>
      </c>
      <c r="BB49" s="1">
        <f t="shared" si="54"/>
        <v>0</v>
      </c>
      <c r="BC49" s="1">
        <f t="shared" si="55"/>
        <v>0</v>
      </c>
    </row>
    <row r="50" spans="1:55" ht="15">
      <c r="A50" s="61"/>
      <c r="B50" s="62"/>
      <c r="C50" s="63"/>
      <c r="D50" s="71" t="s">
        <v>179</v>
      </c>
      <c r="E50" s="72">
        <v>0</v>
      </c>
      <c r="F50" s="62"/>
      <c r="G50" s="71" t="s">
        <v>179</v>
      </c>
      <c r="H50" s="72">
        <v>0</v>
      </c>
      <c r="I50" s="32" t="s">
        <v>62</v>
      </c>
      <c r="J50" s="62"/>
      <c r="K50" s="95"/>
      <c r="L50" s="66"/>
      <c r="M50" s="56">
        <f t="shared" si="27"/>
        <v>0</v>
      </c>
      <c r="N50" s="57">
        <f t="shared" si="28"/>
        <v>0</v>
      </c>
      <c r="O50" s="79">
        <f t="shared" si="29"/>
      </c>
      <c r="P50" s="79">
        <f t="shared" si="30"/>
      </c>
      <c r="T50" s="1">
        <v>0</v>
      </c>
      <c r="X50" s="1">
        <v>0</v>
      </c>
      <c r="Y50" s="1">
        <f t="shared" si="31"/>
        <v>0</v>
      </c>
      <c r="Z50" s="1">
        <f t="shared" si="32"/>
        <v>0</v>
      </c>
      <c r="AA50" s="1">
        <f t="shared" si="33"/>
        <v>0</v>
      </c>
      <c r="AB50" s="1">
        <f t="shared" si="34"/>
        <v>1</v>
      </c>
      <c r="AC50" s="1">
        <f t="shared" si="35"/>
        <v>0</v>
      </c>
      <c r="AD50" s="1">
        <f t="shared" si="36"/>
        <v>0</v>
      </c>
      <c r="AE50" s="1" t="b">
        <f t="shared" si="37"/>
        <v>0</v>
      </c>
      <c r="AF50" s="1">
        <f t="shared" si="38"/>
        <v>0</v>
      </c>
      <c r="AG50" s="1">
        <f t="shared" si="39"/>
        <v>0</v>
      </c>
      <c r="AH50" s="1">
        <f t="shared" si="40"/>
        <v>0</v>
      </c>
      <c r="AJ50" s="1">
        <f t="shared" si="41"/>
        <v>0</v>
      </c>
      <c r="AK50" s="1">
        <f t="shared" si="42"/>
        <v>5</v>
      </c>
      <c r="AN50" s="1">
        <f t="shared" si="43"/>
        <v>0</v>
      </c>
      <c r="AO50" s="1">
        <f t="shared" si="44"/>
        <v>0</v>
      </c>
      <c r="AP50" s="1">
        <f t="shared" si="45"/>
        <v>0</v>
      </c>
      <c r="AQ50" s="1">
        <f t="shared" si="46"/>
        <v>1</v>
      </c>
      <c r="AR50" s="1">
        <f t="shared" si="47"/>
        <v>0</v>
      </c>
      <c r="AS50" s="1">
        <f t="shared" si="48"/>
        <v>0</v>
      </c>
      <c r="AT50" s="1" t="b">
        <f t="shared" si="49"/>
        <v>0</v>
      </c>
      <c r="AU50" s="1">
        <f t="shared" si="50"/>
        <v>0</v>
      </c>
      <c r="AV50" s="1">
        <f t="shared" si="51"/>
        <v>0</v>
      </c>
      <c r="AW50" s="1">
        <f t="shared" si="52"/>
        <v>0</v>
      </c>
      <c r="BA50" s="54">
        <f t="shared" si="53"/>
        <v>0</v>
      </c>
      <c r="BB50" s="1">
        <f t="shared" si="54"/>
        <v>0</v>
      </c>
      <c r="BC50" s="1">
        <f t="shared" si="55"/>
        <v>0</v>
      </c>
    </row>
    <row r="51" spans="1:55" ht="15">
      <c r="A51" s="61"/>
      <c r="B51" s="62"/>
      <c r="C51" s="63"/>
      <c r="D51" s="71" t="s">
        <v>179</v>
      </c>
      <c r="E51" s="72">
        <v>0</v>
      </c>
      <c r="F51" s="62"/>
      <c r="G51" s="71" t="s">
        <v>179</v>
      </c>
      <c r="H51" s="72">
        <v>0</v>
      </c>
      <c r="I51" s="32" t="s">
        <v>63</v>
      </c>
      <c r="J51" s="62"/>
      <c r="K51" s="95"/>
      <c r="L51" s="66"/>
      <c r="M51" s="56">
        <f t="shared" si="27"/>
        <v>0</v>
      </c>
      <c r="N51" s="57">
        <f t="shared" si="28"/>
        <v>0</v>
      </c>
      <c r="O51" s="79">
        <f t="shared" si="29"/>
      </c>
      <c r="P51" s="79">
        <f t="shared" si="30"/>
      </c>
      <c r="T51" s="1">
        <v>0</v>
      </c>
      <c r="X51" s="1">
        <v>0</v>
      </c>
      <c r="Y51" s="1">
        <f t="shared" si="31"/>
        <v>0</v>
      </c>
      <c r="Z51" s="1">
        <f t="shared" si="32"/>
        <v>0</v>
      </c>
      <c r="AA51" s="1">
        <f t="shared" si="33"/>
        <v>0</v>
      </c>
      <c r="AB51" s="1">
        <f t="shared" si="34"/>
        <v>1</v>
      </c>
      <c r="AC51" s="1">
        <f t="shared" si="35"/>
        <v>0</v>
      </c>
      <c r="AD51" s="1">
        <f t="shared" si="36"/>
        <v>0</v>
      </c>
      <c r="AE51" s="1" t="b">
        <f t="shared" si="37"/>
        <v>0</v>
      </c>
      <c r="AF51" s="1">
        <f t="shared" si="38"/>
        <v>0</v>
      </c>
      <c r="AG51" s="1">
        <f t="shared" si="39"/>
        <v>0</v>
      </c>
      <c r="AH51" s="1">
        <f t="shared" si="40"/>
        <v>0</v>
      </c>
      <c r="AJ51" s="1">
        <f t="shared" si="41"/>
        <v>0</v>
      </c>
      <c r="AK51" s="1">
        <f t="shared" si="42"/>
        <v>5</v>
      </c>
      <c r="AN51" s="1">
        <f t="shared" si="43"/>
        <v>0</v>
      </c>
      <c r="AO51" s="1">
        <f t="shared" si="44"/>
        <v>0</v>
      </c>
      <c r="AP51" s="1">
        <f t="shared" si="45"/>
        <v>0</v>
      </c>
      <c r="AQ51" s="1">
        <f t="shared" si="46"/>
        <v>1</v>
      </c>
      <c r="AR51" s="1">
        <f t="shared" si="47"/>
        <v>0</v>
      </c>
      <c r="AS51" s="1">
        <f t="shared" si="48"/>
        <v>0</v>
      </c>
      <c r="AT51" s="1" t="b">
        <f t="shared" si="49"/>
        <v>0</v>
      </c>
      <c r="AU51" s="1">
        <f t="shared" si="50"/>
        <v>0</v>
      </c>
      <c r="AV51" s="1">
        <f t="shared" si="51"/>
        <v>0</v>
      </c>
      <c r="AW51" s="1">
        <f t="shared" si="52"/>
        <v>0</v>
      </c>
      <c r="BA51" s="54">
        <f t="shared" si="53"/>
        <v>0</v>
      </c>
      <c r="BB51" s="1">
        <f t="shared" si="54"/>
        <v>0</v>
      </c>
      <c r="BC51" s="1">
        <f t="shared" si="55"/>
        <v>0</v>
      </c>
    </row>
    <row r="52" spans="1:55" ht="15">
      <c r="A52" s="61"/>
      <c r="B52" s="62"/>
      <c r="C52" s="63"/>
      <c r="D52" s="71" t="s">
        <v>179</v>
      </c>
      <c r="E52" s="72">
        <v>0</v>
      </c>
      <c r="F52" s="62"/>
      <c r="G52" s="71" t="s">
        <v>179</v>
      </c>
      <c r="H52" s="72">
        <v>0</v>
      </c>
      <c r="I52" s="32" t="s">
        <v>67</v>
      </c>
      <c r="J52" s="62"/>
      <c r="K52" s="95"/>
      <c r="L52" s="66"/>
      <c r="M52" s="56">
        <f t="shared" si="27"/>
        <v>0</v>
      </c>
      <c r="N52" s="57">
        <f t="shared" si="28"/>
        <v>0</v>
      </c>
      <c r="O52" s="79">
        <f t="shared" si="29"/>
      </c>
      <c r="P52" s="79">
        <f t="shared" si="30"/>
      </c>
      <c r="T52" s="1">
        <v>0</v>
      </c>
      <c r="X52" s="1">
        <v>0</v>
      </c>
      <c r="Y52" s="1">
        <f t="shared" si="31"/>
        <v>0</v>
      </c>
      <c r="Z52" s="1">
        <f t="shared" si="32"/>
        <v>0</v>
      </c>
      <c r="AA52" s="1">
        <f t="shared" si="33"/>
        <v>0</v>
      </c>
      <c r="AB52" s="1">
        <f t="shared" si="34"/>
        <v>1</v>
      </c>
      <c r="AC52" s="1">
        <f t="shared" si="35"/>
        <v>0</v>
      </c>
      <c r="AD52" s="1">
        <f t="shared" si="36"/>
        <v>0</v>
      </c>
      <c r="AE52" s="1" t="b">
        <f t="shared" si="37"/>
        <v>0</v>
      </c>
      <c r="AF52" s="1">
        <f t="shared" si="38"/>
        <v>0</v>
      </c>
      <c r="AG52" s="1">
        <f t="shared" si="39"/>
        <v>0</v>
      </c>
      <c r="AH52" s="1">
        <f t="shared" si="40"/>
        <v>0</v>
      </c>
      <c r="AJ52" s="1">
        <f t="shared" si="41"/>
        <v>0</v>
      </c>
      <c r="AK52" s="1">
        <f t="shared" si="42"/>
        <v>5</v>
      </c>
      <c r="AN52" s="1">
        <f t="shared" si="43"/>
        <v>0</v>
      </c>
      <c r="AO52" s="1">
        <f t="shared" si="44"/>
        <v>0</v>
      </c>
      <c r="AP52" s="1">
        <f t="shared" si="45"/>
        <v>0</v>
      </c>
      <c r="AQ52" s="1">
        <f t="shared" si="46"/>
        <v>1</v>
      </c>
      <c r="AR52" s="1">
        <f t="shared" si="47"/>
        <v>0</v>
      </c>
      <c r="AS52" s="1">
        <f t="shared" si="48"/>
        <v>0</v>
      </c>
      <c r="AT52" s="1" t="b">
        <f t="shared" si="49"/>
        <v>0</v>
      </c>
      <c r="AU52" s="1">
        <f t="shared" si="50"/>
        <v>0</v>
      </c>
      <c r="AV52" s="1">
        <f t="shared" si="51"/>
        <v>0</v>
      </c>
      <c r="AW52" s="1">
        <f t="shared" si="52"/>
        <v>0</v>
      </c>
      <c r="BA52" s="54">
        <f t="shared" si="53"/>
        <v>0</v>
      </c>
      <c r="BB52" s="1">
        <f t="shared" si="54"/>
        <v>0</v>
      </c>
      <c r="BC52" s="1">
        <f t="shared" si="55"/>
        <v>0</v>
      </c>
    </row>
    <row r="53" spans="1:55" ht="15">
      <c r="A53" s="61"/>
      <c r="B53" s="62"/>
      <c r="C53" s="63"/>
      <c r="D53" s="71" t="s">
        <v>179</v>
      </c>
      <c r="E53" s="72">
        <v>0</v>
      </c>
      <c r="F53" s="62"/>
      <c r="G53" s="71" t="s">
        <v>179</v>
      </c>
      <c r="H53" s="72">
        <v>0</v>
      </c>
      <c r="I53" s="32" t="s">
        <v>68</v>
      </c>
      <c r="J53" s="62"/>
      <c r="K53" s="95"/>
      <c r="L53" s="66"/>
      <c r="M53" s="56">
        <f t="shared" si="27"/>
        <v>0</v>
      </c>
      <c r="N53" s="57">
        <f t="shared" si="28"/>
        <v>0</v>
      </c>
      <c r="O53" s="79">
        <f t="shared" si="29"/>
      </c>
      <c r="P53" s="79">
        <f t="shared" si="30"/>
      </c>
      <c r="T53" s="1">
        <v>0</v>
      </c>
      <c r="X53" s="1">
        <v>0</v>
      </c>
      <c r="Y53" s="1">
        <f t="shared" si="31"/>
        <v>0</v>
      </c>
      <c r="Z53" s="1">
        <f t="shared" si="32"/>
        <v>0</v>
      </c>
      <c r="AA53" s="1">
        <f t="shared" si="33"/>
        <v>0</v>
      </c>
      <c r="AB53" s="1">
        <f t="shared" si="34"/>
        <v>1</v>
      </c>
      <c r="AC53" s="1">
        <f t="shared" si="35"/>
        <v>0</v>
      </c>
      <c r="AD53" s="1">
        <f t="shared" si="36"/>
        <v>0</v>
      </c>
      <c r="AE53" s="1" t="b">
        <f t="shared" si="37"/>
        <v>0</v>
      </c>
      <c r="AF53" s="1">
        <f t="shared" si="38"/>
        <v>0</v>
      </c>
      <c r="AG53" s="1">
        <f t="shared" si="39"/>
        <v>0</v>
      </c>
      <c r="AH53" s="1">
        <f t="shared" si="40"/>
        <v>0</v>
      </c>
      <c r="AJ53" s="1">
        <f t="shared" si="41"/>
        <v>0</v>
      </c>
      <c r="AK53" s="1">
        <f t="shared" si="42"/>
        <v>5</v>
      </c>
      <c r="AN53" s="1">
        <f t="shared" si="43"/>
        <v>0</v>
      </c>
      <c r="AO53" s="1">
        <f t="shared" si="44"/>
        <v>0</v>
      </c>
      <c r="AP53" s="1">
        <f t="shared" si="45"/>
        <v>0</v>
      </c>
      <c r="AQ53" s="1">
        <f t="shared" si="46"/>
        <v>1</v>
      </c>
      <c r="AR53" s="1">
        <f t="shared" si="47"/>
        <v>0</v>
      </c>
      <c r="AS53" s="1">
        <f t="shared" si="48"/>
        <v>0</v>
      </c>
      <c r="AT53" s="1" t="b">
        <f t="shared" si="49"/>
        <v>0</v>
      </c>
      <c r="AU53" s="1">
        <f t="shared" si="50"/>
        <v>0</v>
      </c>
      <c r="AV53" s="1">
        <f t="shared" si="51"/>
        <v>0</v>
      </c>
      <c r="AW53" s="1">
        <f t="shared" si="52"/>
        <v>0</v>
      </c>
      <c r="BA53" s="54">
        <f t="shared" si="53"/>
        <v>0</v>
      </c>
      <c r="BB53" s="1">
        <f t="shared" si="54"/>
        <v>0</v>
      </c>
      <c r="BC53" s="1">
        <f t="shared" si="55"/>
        <v>0</v>
      </c>
    </row>
    <row r="54" spans="1:55" ht="15">
      <c r="A54" s="61"/>
      <c r="B54" s="62"/>
      <c r="C54" s="63"/>
      <c r="D54" s="71" t="s">
        <v>179</v>
      </c>
      <c r="E54" s="72">
        <v>0</v>
      </c>
      <c r="F54" s="62"/>
      <c r="G54" s="71" t="s">
        <v>179</v>
      </c>
      <c r="H54" s="72">
        <v>0</v>
      </c>
      <c r="I54" s="32" t="s">
        <v>69</v>
      </c>
      <c r="J54" s="62"/>
      <c r="K54" s="95"/>
      <c r="L54" s="66"/>
      <c r="M54" s="56">
        <f t="shared" si="27"/>
        <v>0</v>
      </c>
      <c r="N54" s="57">
        <f t="shared" si="28"/>
        <v>0</v>
      </c>
      <c r="O54" s="79">
        <f t="shared" si="29"/>
      </c>
      <c r="P54" s="79">
        <f t="shared" si="30"/>
      </c>
      <c r="T54" s="1">
        <v>0</v>
      </c>
      <c r="X54" s="1">
        <v>0</v>
      </c>
      <c r="Y54" s="1">
        <f t="shared" si="31"/>
        <v>0</v>
      </c>
      <c r="Z54" s="1">
        <f t="shared" si="32"/>
        <v>0</v>
      </c>
      <c r="AA54" s="1">
        <f t="shared" si="33"/>
        <v>0</v>
      </c>
      <c r="AB54" s="1">
        <f t="shared" si="34"/>
        <v>1</v>
      </c>
      <c r="AC54" s="1">
        <f t="shared" si="35"/>
        <v>0</v>
      </c>
      <c r="AD54" s="1">
        <f t="shared" si="36"/>
        <v>0</v>
      </c>
      <c r="AE54" s="1" t="b">
        <f t="shared" si="37"/>
        <v>0</v>
      </c>
      <c r="AF54" s="1">
        <f t="shared" si="38"/>
        <v>0</v>
      </c>
      <c r="AG54" s="1">
        <f t="shared" si="39"/>
        <v>0</v>
      </c>
      <c r="AH54" s="1">
        <f t="shared" si="40"/>
        <v>0</v>
      </c>
      <c r="AJ54" s="1">
        <f t="shared" si="41"/>
        <v>0</v>
      </c>
      <c r="AK54" s="1">
        <f t="shared" si="42"/>
        <v>5</v>
      </c>
      <c r="AN54" s="1">
        <f t="shared" si="43"/>
        <v>0</v>
      </c>
      <c r="AO54" s="1">
        <f t="shared" si="44"/>
        <v>0</v>
      </c>
      <c r="AP54" s="1">
        <f t="shared" si="45"/>
        <v>0</v>
      </c>
      <c r="AQ54" s="1">
        <f t="shared" si="46"/>
        <v>1</v>
      </c>
      <c r="AR54" s="1">
        <f t="shared" si="47"/>
        <v>0</v>
      </c>
      <c r="AS54" s="1">
        <f t="shared" si="48"/>
        <v>0</v>
      </c>
      <c r="AT54" s="1" t="b">
        <f t="shared" si="49"/>
        <v>0</v>
      </c>
      <c r="AU54" s="1">
        <f t="shared" si="50"/>
        <v>0</v>
      </c>
      <c r="AV54" s="1">
        <f t="shared" si="51"/>
        <v>0</v>
      </c>
      <c r="AW54" s="1">
        <f t="shared" si="52"/>
        <v>0</v>
      </c>
      <c r="BA54" s="54">
        <f t="shared" si="53"/>
        <v>0</v>
      </c>
      <c r="BB54" s="1">
        <f t="shared" si="54"/>
        <v>0</v>
      </c>
      <c r="BC54" s="1">
        <f t="shared" si="55"/>
        <v>0</v>
      </c>
    </row>
    <row r="55" spans="1:55" ht="15">
      <c r="A55" s="61"/>
      <c r="B55" s="62"/>
      <c r="C55" s="63"/>
      <c r="D55" s="71" t="s">
        <v>179</v>
      </c>
      <c r="E55" s="72">
        <v>0</v>
      </c>
      <c r="F55" s="62"/>
      <c r="G55" s="71" t="s">
        <v>179</v>
      </c>
      <c r="H55" s="72">
        <v>0</v>
      </c>
      <c r="I55" s="32" t="s">
        <v>70</v>
      </c>
      <c r="J55" s="62"/>
      <c r="K55" s="95"/>
      <c r="L55" s="66"/>
      <c r="M55" s="56">
        <f t="shared" si="27"/>
        <v>0</v>
      </c>
      <c r="N55" s="57">
        <f t="shared" si="28"/>
        <v>0</v>
      </c>
      <c r="O55" s="79">
        <f t="shared" si="29"/>
      </c>
      <c r="P55" s="79">
        <f t="shared" si="30"/>
      </c>
      <c r="T55" s="1">
        <v>0</v>
      </c>
      <c r="X55" s="1">
        <v>0</v>
      </c>
      <c r="Y55" s="1">
        <f t="shared" si="31"/>
        <v>0</v>
      </c>
      <c r="Z55" s="1">
        <f t="shared" si="32"/>
        <v>0</v>
      </c>
      <c r="AA55" s="1">
        <f t="shared" si="33"/>
        <v>0</v>
      </c>
      <c r="AB55" s="1">
        <f t="shared" si="34"/>
        <v>1</v>
      </c>
      <c r="AC55" s="1">
        <f t="shared" si="35"/>
        <v>0</v>
      </c>
      <c r="AD55" s="1">
        <f t="shared" si="36"/>
        <v>0</v>
      </c>
      <c r="AE55" s="1" t="b">
        <f t="shared" si="37"/>
        <v>0</v>
      </c>
      <c r="AF55" s="1">
        <f t="shared" si="38"/>
        <v>0</v>
      </c>
      <c r="AG55" s="1">
        <f t="shared" si="39"/>
        <v>0</v>
      </c>
      <c r="AH55" s="1">
        <f t="shared" si="40"/>
        <v>0</v>
      </c>
      <c r="AJ55" s="1">
        <f t="shared" si="41"/>
        <v>0</v>
      </c>
      <c r="AK55" s="1">
        <f t="shared" si="42"/>
        <v>5</v>
      </c>
      <c r="AN55" s="1">
        <f t="shared" si="43"/>
        <v>0</v>
      </c>
      <c r="AO55" s="1">
        <f t="shared" si="44"/>
        <v>0</v>
      </c>
      <c r="AP55" s="1">
        <f t="shared" si="45"/>
        <v>0</v>
      </c>
      <c r="AQ55" s="1">
        <f t="shared" si="46"/>
        <v>1</v>
      </c>
      <c r="AR55" s="1">
        <f t="shared" si="47"/>
        <v>0</v>
      </c>
      <c r="AS55" s="1">
        <f t="shared" si="48"/>
        <v>0</v>
      </c>
      <c r="AT55" s="1" t="b">
        <f t="shared" si="49"/>
        <v>0</v>
      </c>
      <c r="AU55" s="1">
        <f t="shared" si="50"/>
        <v>0</v>
      </c>
      <c r="AV55" s="1">
        <f t="shared" si="51"/>
        <v>0</v>
      </c>
      <c r="AW55" s="1">
        <f t="shared" si="52"/>
        <v>0</v>
      </c>
      <c r="BA55" s="54">
        <f t="shared" si="53"/>
        <v>0</v>
      </c>
      <c r="BB55" s="1">
        <f t="shared" si="54"/>
        <v>0</v>
      </c>
      <c r="BC55" s="1">
        <f t="shared" si="55"/>
        <v>0</v>
      </c>
    </row>
    <row r="56" spans="1:55" ht="15">
      <c r="A56" s="61"/>
      <c r="B56" s="62"/>
      <c r="C56" s="63"/>
      <c r="D56" s="71" t="s">
        <v>179</v>
      </c>
      <c r="E56" s="72">
        <v>0</v>
      </c>
      <c r="F56" s="62"/>
      <c r="G56" s="71" t="s">
        <v>179</v>
      </c>
      <c r="H56" s="72">
        <v>0</v>
      </c>
      <c r="I56" s="32" t="s">
        <v>71</v>
      </c>
      <c r="J56" s="62"/>
      <c r="K56" s="95"/>
      <c r="L56" s="66"/>
      <c r="M56" s="56">
        <f t="shared" si="27"/>
        <v>0</v>
      </c>
      <c r="N56" s="57">
        <f t="shared" si="28"/>
        <v>0</v>
      </c>
      <c r="O56" s="79">
        <f t="shared" si="29"/>
      </c>
      <c r="P56" s="79">
        <f t="shared" si="30"/>
      </c>
      <c r="T56" s="1">
        <v>0</v>
      </c>
      <c r="X56" s="1">
        <v>0</v>
      </c>
      <c r="Y56" s="1">
        <f t="shared" si="31"/>
        <v>0</v>
      </c>
      <c r="Z56" s="1">
        <f t="shared" si="32"/>
        <v>0</v>
      </c>
      <c r="AA56" s="1">
        <f t="shared" si="33"/>
        <v>0</v>
      </c>
      <c r="AB56" s="1">
        <f t="shared" si="34"/>
        <v>1</v>
      </c>
      <c r="AC56" s="1">
        <f t="shared" si="35"/>
        <v>0</v>
      </c>
      <c r="AD56" s="1">
        <f t="shared" si="36"/>
        <v>0</v>
      </c>
      <c r="AE56" s="1" t="b">
        <f t="shared" si="37"/>
        <v>0</v>
      </c>
      <c r="AF56" s="1">
        <f t="shared" si="38"/>
        <v>0</v>
      </c>
      <c r="AG56" s="1">
        <f t="shared" si="39"/>
        <v>0</v>
      </c>
      <c r="AH56" s="1">
        <f t="shared" si="40"/>
        <v>0</v>
      </c>
      <c r="AJ56" s="1">
        <f t="shared" si="41"/>
        <v>0</v>
      </c>
      <c r="AK56" s="1">
        <f t="shared" si="42"/>
        <v>5</v>
      </c>
      <c r="AN56" s="1">
        <f t="shared" si="43"/>
        <v>0</v>
      </c>
      <c r="AO56" s="1">
        <f t="shared" si="44"/>
        <v>0</v>
      </c>
      <c r="AP56" s="1">
        <f t="shared" si="45"/>
        <v>0</v>
      </c>
      <c r="AQ56" s="1">
        <f t="shared" si="46"/>
        <v>1</v>
      </c>
      <c r="AR56" s="1">
        <f t="shared" si="47"/>
        <v>0</v>
      </c>
      <c r="AS56" s="1">
        <f t="shared" si="48"/>
        <v>0</v>
      </c>
      <c r="AT56" s="1" t="b">
        <f t="shared" si="49"/>
        <v>0</v>
      </c>
      <c r="AU56" s="1">
        <f t="shared" si="50"/>
        <v>0</v>
      </c>
      <c r="AV56" s="1">
        <f t="shared" si="51"/>
        <v>0</v>
      </c>
      <c r="AW56" s="1">
        <f t="shared" si="52"/>
        <v>0</v>
      </c>
      <c r="BA56" s="54">
        <f t="shared" si="53"/>
        <v>0</v>
      </c>
      <c r="BB56" s="1">
        <f t="shared" si="54"/>
        <v>0</v>
      </c>
      <c r="BC56" s="1">
        <f t="shared" si="55"/>
        <v>0</v>
      </c>
    </row>
    <row r="57" spans="1:55" ht="15">
      <c r="A57" s="61"/>
      <c r="B57" s="62"/>
      <c r="C57" s="63"/>
      <c r="D57" s="71" t="s">
        <v>179</v>
      </c>
      <c r="E57" s="72">
        <v>0</v>
      </c>
      <c r="F57" s="62"/>
      <c r="G57" s="71" t="s">
        <v>179</v>
      </c>
      <c r="H57" s="72">
        <v>0</v>
      </c>
      <c r="I57" s="32" t="s">
        <v>72</v>
      </c>
      <c r="J57" s="62"/>
      <c r="K57" s="95"/>
      <c r="L57" s="66"/>
      <c r="M57" s="56">
        <f t="shared" si="27"/>
        <v>0</v>
      </c>
      <c r="N57" s="57">
        <f t="shared" si="28"/>
        <v>0</v>
      </c>
      <c r="O57" s="79">
        <f t="shared" si="29"/>
      </c>
      <c r="P57" s="79">
        <f t="shared" si="30"/>
      </c>
      <c r="T57" s="1">
        <v>0</v>
      </c>
      <c r="X57" s="1">
        <v>0</v>
      </c>
      <c r="Y57" s="1">
        <f t="shared" si="31"/>
        <v>0</v>
      </c>
      <c r="Z57" s="1">
        <f t="shared" si="32"/>
        <v>0</v>
      </c>
      <c r="AA57" s="1">
        <f t="shared" si="33"/>
        <v>0</v>
      </c>
      <c r="AB57" s="1">
        <f t="shared" si="34"/>
        <v>1</v>
      </c>
      <c r="AC57" s="1">
        <f t="shared" si="35"/>
        <v>0</v>
      </c>
      <c r="AD57" s="1">
        <f t="shared" si="36"/>
        <v>0</v>
      </c>
      <c r="AE57" s="1" t="b">
        <f t="shared" si="37"/>
        <v>0</v>
      </c>
      <c r="AF57" s="1">
        <f t="shared" si="38"/>
        <v>0</v>
      </c>
      <c r="AG57" s="1">
        <f t="shared" si="39"/>
        <v>0</v>
      </c>
      <c r="AH57" s="1">
        <f t="shared" si="40"/>
        <v>0</v>
      </c>
      <c r="AJ57" s="1">
        <f t="shared" si="41"/>
        <v>0</v>
      </c>
      <c r="AK57" s="1">
        <f t="shared" si="42"/>
        <v>5</v>
      </c>
      <c r="AN57" s="1">
        <f t="shared" si="43"/>
        <v>0</v>
      </c>
      <c r="AO57" s="1">
        <f t="shared" si="44"/>
        <v>0</v>
      </c>
      <c r="AP57" s="1">
        <f t="shared" si="45"/>
        <v>0</v>
      </c>
      <c r="AQ57" s="1">
        <f t="shared" si="46"/>
        <v>1</v>
      </c>
      <c r="AR57" s="1">
        <f t="shared" si="47"/>
        <v>0</v>
      </c>
      <c r="AS57" s="1">
        <f t="shared" si="48"/>
        <v>0</v>
      </c>
      <c r="AT57" s="1" t="b">
        <f t="shared" si="49"/>
        <v>0</v>
      </c>
      <c r="AU57" s="1">
        <f t="shared" si="50"/>
        <v>0</v>
      </c>
      <c r="AV57" s="1">
        <f t="shared" si="51"/>
        <v>0</v>
      </c>
      <c r="AW57" s="1">
        <f t="shared" si="52"/>
        <v>0</v>
      </c>
      <c r="BA57" s="54">
        <f t="shared" si="53"/>
        <v>0</v>
      </c>
      <c r="BB57" s="1">
        <f t="shared" si="54"/>
        <v>0</v>
      </c>
      <c r="BC57" s="1">
        <f t="shared" si="55"/>
        <v>0</v>
      </c>
    </row>
    <row r="58" spans="1:55" ht="15">
      <c r="A58" s="61"/>
      <c r="B58" s="62"/>
      <c r="C58" s="63"/>
      <c r="D58" s="71" t="s">
        <v>179</v>
      </c>
      <c r="E58" s="72">
        <v>0</v>
      </c>
      <c r="F58" s="62"/>
      <c r="G58" s="71" t="s">
        <v>179</v>
      </c>
      <c r="H58" s="72">
        <v>0</v>
      </c>
      <c r="I58" s="32" t="s">
        <v>73</v>
      </c>
      <c r="J58" s="62"/>
      <c r="K58" s="95"/>
      <c r="L58" s="66"/>
      <c r="M58" s="56">
        <f t="shared" si="27"/>
        <v>0</v>
      </c>
      <c r="N58" s="57">
        <f t="shared" si="28"/>
        <v>0</v>
      </c>
      <c r="O58" s="79">
        <f t="shared" si="29"/>
      </c>
      <c r="P58" s="79">
        <f t="shared" si="30"/>
      </c>
      <c r="T58" s="1">
        <v>0</v>
      </c>
      <c r="X58" s="1">
        <v>0</v>
      </c>
      <c r="Y58" s="1">
        <f t="shared" si="31"/>
        <v>0</v>
      </c>
      <c r="Z58" s="1">
        <f t="shared" si="32"/>
        <v>0</v>
      </c>
      <c r="AA58" s="1">
        <f t="shared" si="33"/>
        <v>0</v>
      </c>
      <c r="AB58" s="1">
        <f t="shared" si="34"/>
        <v>1</v>
      </c>
      <c r="AC58" s="1">
        <f t="shared" si="35"/>
        <v>0</v>
      </c>
      <c r="AD58" s="1">
        <f t="shared" si="36"/>
        <v>0</v>
      </c>
      <c r="AE58" s="1" t="b">
        <f t="shared" si="37"/>
        <v>0</v>
      </c>
      <c r="AF58" s="1">
        <f t="shared" si="38"/>
        <v>0</v>
      </c>
      <c r="AG58" s="1">
        <f t="shared" si="39"/>
        <v>0</v>
      </c>
      <c r="AH58" s="1">
        <f t="shared" si="40"/>
        <v>0</v>
      </c>
      <c r="AJ58" s="1">
        <f t="shared" si="41"/>
        <v>0</v>
      </c>
      <c r="AK58" s="1">
        <f t="shared" si="42"/>
        <v>5</v>
      </c>
      <c r="AN58" s="1">
        <f t="shared" si="43"/>
        <v>0</v>
      </c>
      <c r="AO58" s="1">
        <f t="shared" si="44"/>
        <v>0</v>
      </c>
      <c r="AP58" s="1">
        <f t="shared" si="45"/>
        <v>0</v>
      </c>
      <c r="AQ58" s="1">
        <f t="shared" si="46"/>
        <v>1</v>
      </c>
      <c r="AR58" s="1">
        <f t="shared" si="47"/>
        <v>0</v>
      </c>
      <c r="AS58" s="1">
        <f t="shared" si="48"/>
        <v>0</v>
      </c>
      <c r="AT58" s="1" t="b">
        <f t="shared" si="49"/>
        <v>0</v>
      </c>
      <c r="AU58" s="1">
        <f t="shared" si="50"/>
        <v>0</v>
      </c>
      <c r="AV58" s="1">
        <f t="shared" si="51"/>
        <v>0</v>
      </c>
      <c r="AW58" s="1">
        <f t="shared" si="52"/>
        <v>0</v>
      </c>
      <c r="BA58" s="54">
        <f t="shared" si="53"/>
        <v>0</v>
      </c>
      <c r="BB58" s="1">
        <f t="shared" si="54"/>
        <v>0</v>
      </c>
      <c r="BC58" s="1">
        <f t="shared" si="55"/>
        <v>0</v>
      </c>
    </row>
    <row r="59" spans="1:55" ht="15">
      <c r="A59" s="61"/>
      <c r="B59" s="62"/>
      <c r="C59" s="63"/>
      <c r="D59" s="71" t="s">
        <v>179</v>
      </c>
      <c r="E59" s="72">
        <v>0</v>
      </c>
      <c r="F59" s="62"/>
      <c r="G59" s="71" t="s">
        <v>179</v>
      </c>
      <c r="H59" s="72">
        <v>0</v>
      </c>
      <c r="I59" s="32" t="s">
        <v>74</v>
      </c>
      <c r="J59" s="62"/>
      <c r="K59" s="95"/>
      <c r="L59" s="66"/>
      <c r="M59" s="56">
        <f t="shared" si="27"/>
        <v>0</v>
      </c>
      <c r="N59" s="57">
        <f t="shared" si="28"/>
        <v>0</v>
      </c>
      <c r="O59" s="79">
        <f t="shared" si="29"/>
      </c>
      <c r="P59" s="79">
        <f t="shared" si="30"/>
      </c>
      <c r="T59" s="1">
        <v>0</v>
      </c>
      <c r="X59" s="1">
        <v>0</v>
      </c>
      <c r="Y59" s="1">
        <f t="shared" si="31"/>
        <v>0</v>
      </c>
      <c r="Z59" s="1">
        <f t="shared" si="32"/>
        <v>0</v>
      </c>
      <c r="AA59" s="1">
        <f t="shared" si="33"/>
        <v>0</v>
      </c>
      <c r="AB59" s="1">
        <f t="shared" si="34"/>
        <v>1</v>
      </c>
      <c r="AC59" s="1">
        <f t="shared" si="35"/>
        <v>0</v>
      </c>
      <c r="AD59" s="1">
        <f t="shared" si="36"/>
        <v>0</v>
      </c>
      <c r="AE59" s="1" t="b">
        <f t="shared" si="37"/>
        <v>0</v>
      </c>
      <c r="AF59" s="1">
        <f t="shared" si="38"/>
        <v>0</v>
      </c>
      <c r="AG59" s="1">
        <f t="shared" si="39"/>
        <v>0</v>
      </c>
      <c r="AH59" s="1">
        <f t="shared" si="40"/>
        <v>0</v>
      </c>
      <c r="AJ59" s="1">
        <f t="shared" si="41"/>
        <v>0</v>
      </c>
      <c r="AK59" s="1">
        <f t="shared" si="42"/>
        <v>5</v>
      </c>
      <c r="AN59" s="1">
        <f t="shared" si="43"/>
        <v>0</v>
      </c>
      <c r="AO59" s="1">
        <f t="shared" si="44"/>
        <v>0</v>
      </c>
      <c r="AP59" s="1">
        <f t="shared" si="45"/>
        <v>0</v>
      </c>
      <c r="AQ59" s="1">
        <f t="shared" si="46"/>
        <v>1</v>
      </c>
      <c r="AR59" s="1">
        <f t="shared" si="47"/>
        <v>0</v>
      </c>
      <c r="AS59" s="1">
        <f t="shared" si="48"/>
        <v>0</v>
      </c>
      <c r="AT59" s="1" t="b">
        <f t="shared" si="49"/>
        <v>0</v>
      </c>
      <c r="AU59" s="1">
        <f t="shared" si="50"/>
        <v>0</v>
      </c>
      <c r="AV59" s="1">
        <f t="shared" si="51"/>
        <v>0</v>
      </c>
      <c r="AW59" s="1">
        <f t="shared" si="52"/>
        <v>0</v>
      </c>
      <c r="BA59" s="54">
        <f t="shared" si="53"/>
        <v>0</v>
      </c>
      <c r="BB59" s="1">
        <f t="shared" si="54"/>
        <v>0</v>
      </c>
      <c r="BC59" s="1">
        <f t="shared" si="55"/>
        <v>0</v>
      </c>
    </row>
    <row r="60" spans="1:55" ht="15">
      <c r="A60" s="61"/>
      <c r="B60" s="62"/>
      <c r="C60" s="63"/>
      <c r="D60" s="71" t="s">
        <v>179</v>
      </c>
      <c r="E60" s="72">
        <v>0</v>
      </c>
      <c r="F60" s="62"/>
      <c r="G60" s="71" t="s">
        <v>179</v>
      </c>
      <c r="H60" s="72">
        <v>0</v>
      </c>
      <c r="I60" s="32" t="s">
        <v>75</v>
      </c>
      <c r="J60" s="62"/>
      <c r="K60" s="95"/>
      <c r="L60" s="66"/>
      <c r="M60" s="56">
        <f t="shared" si="27"/>
        <v>0</v>
      </c>
      <c r="N60" s="57">
        <f t="shared" si="28"/>
        <v>0</v>
      </c>
      <c r="O60" s="79">
        <f t="shared" si="29"/>
      </c>
      <c r="P60" s="79">
        <f t="shared" si="30"/>
      </c>
      <c r="T60" s="1">
        <v>0</v>
      </c>
      <c r="X60" s="1">
        <v>0</v>
      </c>
      <c r="Y60" s="1">
        <f t="shared" si="31"/>
        <v>0</v>
      </c>
      <c r="Z60" s="1">
        <f t="shared" si="32"/>
        <v>0</v>
      </c>
      <c r="AA60" s="1">
        <f t="shared" si="33"/>
        <v>0</v>
      </c>
      <c r="AB60" s="1">
        <f t="shared" si="34"/>
        <v>1</v>
      </c>
      <c r="AC60" s="1">
        <f t="shared" si="35"/>
        <v>0</v>
      </c>
      <c r="AD60" s="1">
        <f t="shared" si="36"/>
        <v>0</v>
      </c>
      <c r="AE60" s="1" t="b">
        <f t="shared" si="37"/>
        <v>0</v>
      </c>
      <c r="AF60" s="1">
        <f t="shared" si="38"/>
        <v>0</v>
      </c>
      <c r="AG60" s="1">
        <f t="shared" si="39"/>
        <v>0</v>
      </c>
      <c r="AH60" s="1">
        <f t="shared" si="40"/>
        <v>0</v>
      </c>
      <c r="AJ60" s="1">
        <f t="shared" si="41"/>
        <v>0</v>
      </c>
      <c r="AK60" s="1">
        <f t="shared" si="42"/>
        <v>5</v>
      </c>
      <c r="AN60" s="1">
        <f t="shared" si="43"/>
        <v>0</v>
      </c>
      <c r="AO60" s="1">
        <f t="shared" si="44"/>
        <v>0</v>
      </c>
      <c r="AP60" s="1">
        <f t="shared" si="45"/>
        <v>0</v>
      </c>
      <c r="AQ60" s="1">
        <f t="shared" si="46"/>
        <v>1</v>
      </c>
      <c r="AR60" s="1">
        <f t="shared" si="47"/>
        <v>0</v>
      </c>
      <c r="AS60" s="1">
        <f t="shared" si="48"/>
        <v>0</v>
      </c>
      <c r="AT60" s="1" t="b">
        <f t="shared" si="49"/>
        <v>0</v>
      </c>
      <c r="AU60" s="1">
        <f t="shared" si="50"/>
        <v>0</v>
      </c>
      <c r="AV60" s="1">
        <f t="shared" si="51"/>
        <v>0</v>
      </c>
      <c r="AW60" s="1">
        <f t="shared" si="52"/>
        <v>0</v>
      </c>
      <c r="BA60" s="54">
        <f t="shared" si="53"/>
        <v>0</v>
      </c>
      <c r="BB60" s="1">
        <f t="shared" si="54"/>
        <v>0</v>
      </c>
      <c r="BC60" s="1">
        <f t="shared" si="55"/>
        <v>0</v>
      </c>
    </row>
    <row r="61" spans="1:55" ht="15">
      <c r="A61" s="61"/>
      <c r="B61" s="62"/>
      <c r="C61" s="63"/>
      <c r="D61" s="71" t="s">
        <v>179</v>
      </c>
      <c r="E61" s="72">
        <v>0</v>
      </c>
      <c r="F61" s="62"/>
      <c r="G61" s="71" t="s">
        <v>179</v>
      </c>
      <c r="H61" s="72">
        <v>0</v>
      </c>
      <c r="I61" s="32" t="s">
        <v>76</v>
      </c>
      <c r="J61" s="62"/>
      <c r="K61" s="95"/>
      <c r="L61" s="66"/>
      <c r="M61" s="56">
        <f t="shared" si="27"/>
        <v>0</v>
      </c>
      <c r="N61" s="57">
        <f t="shared" si="28"/>
        <v>0</v>
      </c>
      <c r="O61" s="79">
        <f t="shared" si="29"/>
      </c>
      <c r="P61" s="79">
        <f t="shared" si="30"/>
      </c>
      <c r="T61" s="1">
        <v>0</v>
      </c>
      <c r="X61" s="1">
        <v>0</v>
      </c>
      <c r="Y61" s="1">
        <f t="shared" si="31"/>
        <v>0</v>
      </c>
      <c r="Z61" s="1">
        <f t="shared" si="32"/>
        <v>0</v>
      </c>
      <c r="AA61" s="1">
        <f t="shared" si="33"/>
        <v>0</v>
      </c>
      <c r="AB61" s="1">
        <f t="shared" si="34"/>
        <v>1</v>
      </c>
      <c r="AC61" s="1">
        <f t="shared" si="35"/>
        <v>0</v>
      </c>
      <c r="AD61" s="1">
        <f t="shared" si="36"/>
        <v>0</v>
      </c>
      <c r="AE61" s="1" t="b">
        <f t="shared" si="37"/>
        <v>0</v>
      </c>
      <c r="AF61" s="1">
        <f t="shared" si="38"/>
        <v>0</v>
      </c>
      <c r="AG61" s="1">
        <f t="shared" si="39"/>
        <v>0</v>
      </c>
      <c r="AH61" s="1">
        <f t="shared" si="40"/>
        <v>0</v>
      </c>
      <c r="AJ61" s="1">
        <f t="shared" si="41"/>
        <v>0</v>
      </c>
      <c r="AK61" s="1">
        <f t="shared" si="42"/>
        <v>5</v>
      </c>
      <c r="AN61" s="1">
        <f t="shared" si="43"/>
        <v>0</v>
      </c>
      <c r="AO61" s="1">
        <f t="shared" si="44"/>
        <v>0</v>
      </c>
      <c r="AP61" s="1">
        <f t="shared" si="45"/>
        <v>0</v>
      </c>
      <c r="AQ61" s="1">
        <f t="shared" si="46"/>
        <v>1</v>
      </c>
      <c r="AR61" s="1">
        <f t="shared" si="47"/>
        <v>0</v>
      </c>
      <c r="AS61" s="1">
        <f t="shared" si="48"/>
        <v>0</v>
      </c>
      <c r="AT61" s="1" t="b">
        <f t="shared" si="49"/>
        <v>0</v>
      </c>
      <c r="AU61" s="1">
        <f t="shared" si="50"/>
        <v>0</v>
      </c>
      <c r="AV61" s="1">
        <f t="shared" si="51"/>
        <v>0</v>
      </c>
      <c r="AW61" s="1">
        <f t="shared" si="52"/>
        <v>0</v>
      </c>
      <c r="BA61" s="54">
        <f t="shared" si="53"/>
        <v>0</v>
      </c>
      <c r="BB61" s="1">
        <f t="shared" si="54"/>
        <v>0</v>
      </c>
      <c r="BC61" s="1">
        <f t="shared" si="55"/>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CvPdlP</cp:lastModifiedBy>
  <cp:lastPrinted>2014-11-10T14:02:43Z</cp:lastPrinted>
  <dcterms:created xsi:type="dcterms:W3CDTF">2000-08-15T18:17:43Z</dcterms:created>
  <dcterms:modified xsi:type="dcterms:W3CDTF">2019-06-04T13:35:25Z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